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07.31\05-HP\"/>
    </mc:Choice>
  </mc:AlternateContent>
  <bookViews>
    <workbookView xWindow="0" yWindow="0" windowWidth="13110" windowHeight="6600"/>
  </bookViews>
  <sheets>
    <sheet name="R010731公表分" sheetId="1" r:id="rId1"/>
  </sheets>
  <externalReferences>
    <externalReference r:id="rId2"/>
  </externalReferences>
  <definedNames>
    <definedName name="_xlnm.Print_Area" localSheetId="0">'R010731公表分'!$A$1:$X$112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9" i="1" l="1"/>
  <c r="W109" i="1"/>
  <c r="U109" i="1"/>
  <c r="V109" i="1" s="1"/>
  <c r="X108" i="1"/>
  <c r="W108" i="1"/>
  <c r="U108" i="1"/>
  <c r="V108" i="1" s="1"/>
  <c r="X106" i="1"/>
  <c r="W106" i="1"/>
  <c r="U106" i="1"/>
  <c r="V106" i="1" s="1"/>
  <c r="X105" i="1"/>
  <c r="W105" i="1"/>
  <c r="U105" i="1"/>
  <c r="V105" i="1" s="1"/>
  <c r="X104" i="1"/>
  <c r="W104" i="1"/>
  <c r="U104" i="1"/>
  <c r="V104" i="1" s="1"/>
  <c r="X103" i="1"/>
  <c r="W103" i="1"/>
  <c r="U103" i="1"/>
  <c r="V103" i="1" s="1"/>
  <c r="X102" i="1"/>
  <c r="W102" i="1"/>
  <c r="U102" i="1"/>
  <c r="V102" i="1" s="1"/>
  <c r="X101" i="1"/>
  <c r="W101" i="1"/>
  <c r="U101" i="1"/>
  <c r="V101" i="1" s="1"/>
  <c r="X100" i="1"/>
  <c r="W100" i="1"/>
  <c r="U100" i="1"/>
  <c r="V100" i="1" s="1"/>
  <c r="X99" i="1"/>
  <c r="W99" i="1"/>
  <c r="U99" i="1"/>
  <c r="V99" i="1" s="1"/>
  <c r="X98" i="1"/>
  <c r="W98" i="1"/>
  <c r="U98" i="1"/>
  <c r="V98" i="1" s="1"/>
  <c r="X97" i="1"/>
  <c r="W97" i="1"/>
  <c r="U97" i="1"/>
  <c r="V97" i="1" s="1"/>
  <c r="X93" i="1"/>
  <c r="W93" i="1"/>
  <c r="U93" i="1"/>
  <c r="V93" i="1" s="1"/>
  <c r="X92" i="1"/>
  <c r="W92" i="1"/>
  <c r="U92" i="1"/>
  <c r="V92" i="1" s="1"/>
  <c r="X90" i="1"/>
  <c r="W90" i="1"/>
  <c r="U90" i="1"/>
  <c r="V90" i="1" s="1"/>
  <c r="X89" i="1"/>
  <c r="W89" i="1"/>
  <c r="U89" i="1"/>
  <c r="V89" i="1" s="1"/>
  <c r="X88" i="1"/>
  <c r="W88" i="1"/>
  <c r="U88" i="1"/>
  <c r="V88" i="1" s="1"/>
  <c r="X87" i="1"/>
  <c r="W87" i="1"/>
  <c r="U87" i="1"/>
  <c r="V87" i="1" s="1"/>
  <c r="X86" i="1"/>
  <c r="W86" i="1"/>
  <c r="U86" i="1"/>
  <c r="V86" i="1" s="1"/>
  <c r="X85" i="1"/>
  <c r="W85" i="1"/>
  <c r="U85" i="1"/>
  <c r="V85" i="1" s="1"/>
  <c r="X84" i="1"/>
  <c r="W84" i="1"/>
  <c r="U84" i="1"/>
  <c r="V84" i="1" s="1"/>
  <c r="X83" i="1"/>
  <c r="W83" i="1"/>
  <c r="U83" i="1"/>
  <c r="V83" i="1" s="1"/>
  <c r="X82" i="1"/>
  <c r="W82" i="1"/>
  <c r="U82" i="1"/>
  <c r="V82" i="1" s="1"/>
  <c r="X81" i="1"/>
  <c r="W81" i="1"/>
  <c r="U81" i="1"/>
  <c r="V81" i="1" s="1"/>
  <c r="X77" i="1"/>
  <c r="W77" i="1"/>
  <c r="U77" i="1"/>
  <c r="V77" i="1" s="1"/>
  <c r="X76" i="1"/>
  <c r="W76" i="1"/>
  <c r="U76" i="1"/>
  <c r="V76" i="1" s="1"/>
  <c r="X74" i="1"/>
  <c r="W74" i="1"/>
  <c r="U74" i="1"/>
  <c r="V74" i="1" s="1"/>
  <c r="X73" i="1"/>
  <c r="W73" i="1"/>
  <c r="U73" i="1"/>
  <c r="V73" i="1" s="1"/>
  <c r="X72" i="1"/>
  <c r="W72" i="1"/>
  <c r="U72" i="1"/>
  <c r="V72" i="1" s="1"/>
  <c r="X71" i="1"/>
  <c r="W71" i="1"/>
  <c r="U71" i="1"/>
  <c r="V71" i="1" s="1"/>
  <c r="X70" i="1"/>
  <c r="W70" i="1"/>
  <c r="U70" i="1"/>
  <c r="V70" i="1" s="1"/>
  <c r="X69" i="1"/>
  <c r="W69" i="1"/>
  <c r="U69" i="1"/>
  <c r="V69" i="1" s="1"/>
  <c r="X68" i="1"/>
  <c r="W68" i="1"/>
  <c r="U68" i="1"/>
  <c r="V68" i="1" s="1"/>
  <c r="X67" i="1"/>
  <c r="W67" i="1"/>
  <c r="U67" i="1"/>
  <c r="V67" i="1" s="1"/>
  <c r="X66" i="1"/>
  <c r="W66" i="1"/>
  <c r="U66" i="1"/>
  <c r="V66" i="1" s="1"/>
  <c r="X65" i="1"/>
  <c r="W65" i="1"/>
  <c r="U65" i="1"/>
  <c r="V65" i="1" s="1"/>
  <c r="X61" i="1"/>
  <c r="W61" i="1"/>
  <c r="U61" i="1"/>
  <c r="V61" i="1" s="1"/>
  <c r="X60" i="1"/>
  <c r="W60" i="1"/>
  <c r="U60" i="1"/>
  <c r="V60" i="1" s="1"/>
  <c r="X58" i="1"/>
  <c r="W58" i="1"/>
  <c r="U58" i="1"/>
  <c r="V58" i="1" s="1"/>
  <c r="X57" i="1"/>
  <c r="W57" i="1"/>
  <c r="U57" i="1"/>
  <c r="V57" i="1" s="1"/>
  <c r="X56" i="1"/>
  <c r="W56" i="1"/>
  <c r="U56" i="1"/>
  <c r="V56" i="1" s="1"/>
  <c r="X55" i="1"/>
  <c r="W55" i="1"/>
  <c r="U55" i="1"/>
  <c r="V55" i="1" s="1"/>
  <c r="X54" i="1"/>
  <c r="W54" i="1"/>
  <c r="U54" i="1"/>
  <c r="V54" i="1" s="1"/>
  <c r="X53" i="1"/>
  <c r="W53" i="1"/>
  <c r="V53" i="1"/>
  <c r="U53" i="1"/>
  <c r="X52" i="1"/>
  <c r="W52" i="1"/>
  <c r="U52" i="1"/>
  <c r="V52" i="1" s="1"/>
  <c r="X51" i="1"/>
  <c r="W51" i="1"/>
  <c r="U51" i="1"/>
  <c r="V51" i="1" s="1"/>
  <c r="X50" i="1"/>
  <c r="W50" i="1"/>
  <c r="U50" i="1"/>
  <c r="V50" i="1" s="1"/>
  <c r="X49" i="1"/>
  <c r="W49" i="1"/>
  <c r="U49" i="1"/>
  <c r="V49" i="1" s="1"/>
  <c r="T38" i="1"/>
  <c r="L38" i="1"/>
  <c r="E38" i="1"/>
  <c r="T37" i="1"/>
  <c r="L37" i="1"/>
  <c r="E37" i="1"/>
  <c r="T36" i="1"/>
  <c r="L36" i="1"/>
  <c r="E36" i="1"/>
  <c r="T35" i="1"/>
  <c r="S35" i="1"/>
  <c r="Q35" i="1"/>
  <c r="L35" i="1"/>
  <c r="E35" i="1"/>
  <c r="T34" i="1"/>
  <c r="S34" i="1"/>
  <c r="Q34" i="1"/>
  <c r="L34" i="1"/>
  <c r="E34" i="1"/>
  <c r="T33" i="1"/>
  <c r="S33" i="1"/>
  <c r="Q33" i="1"/>
  <c r="L33" i="1"/>
  <c r="E33" i="1"/>
  <c r="T32" i="1"/>
  <c r="S32" i="1"/>
  <c r="Q32" i="1"/>
  <c r="L32" i="1"/>
  <c r="E32" i="1"/>
  <c r="T31" i="1"/>
  <c r="S31" i="1"/>
  <c r="Q31" i="1"/>
  <c r="L31" i="1"/>
  <c r="E31" i="1"/>
  <c r="T30" i="1"/>
  <c r="S30" i="1"/>
  <c r="Q30" i="1"/>
  <c r="E30" i="1"/>
  <c r="T29" i="1"/>
  <c r="S29" i="1"/>
  <c r="Q29" i="1"/>
  <c r="E29" i="1"/>
  <c r="T28" i="1"/>
  <c r="S28" i="1"/>
  <c r="Q28" i="1"/>
  <c r="E28" i="1"/>
  <c r="T27" i="1"/>
  <c r="S27" i="1"/>
  <c r="Q27" i="1"/>
  <c r="E27" i="1"/>
  <c r="T26" i="1"/>
  <c r="S26" i="1"/>
  <c r="Q26" i="1"/>
  <c r="E26" i="1"/>
  <c r="T25" i="1"/>
  <c r="S25" i="1"/>
  <c r="Q25" i="1"/>
  <c r="E25" i="1"/>
  <c r="T24" i="1"/>
  <c r="S24" i="1"/>
  <c r="Q24" i="1"/>
  <c r="E24" i="1"/>
  <c r="T23" i="1"/>
  <c r="S23" i="1"/>
  <c r="Q23" i="1"/>
  <c r="E23" i="1"/>
  <c r="T22" i="1"/>
  <c r="S22" i="1"/>
  <c r="Q22" i="1"/>
  <c r="E22" i="1"/>
  <c r="T21" i="1"/>
  <c r="S21" i="1"/>
  <c r="Q21" i="1"/>
  <c r="E21" i="1"/>
  <c r="T20" i="1"/>
  <c r="S20" i="1"/>
  <c r="Q20" i="1"/>
  <c r="E20" i="1"/>
  <c r="T19" i="1"/>
  <c r="S19" i="1"/>
  <c r="Q19" i="1"/>
  <c r="E19" i="1"/>
  <c r="T18" i="1"/>
  <c r="S18" i="1"/>
  <c r="Q18" i="1"/>
  <c r="E18" i="1"/>
  <c r="E17" i="1"/>
  <c r="T16" i="1"/>
  <c r="S16" i="1"/>
  <c r="Q16" i="1"/>
  <c r="P39" i="1" s="1"/>
  <c r="E16" i="1"/>
  <c r="E15" i="1"/>
  <c r="E14" i="1"/>
  <c r="T13" i="1"/>
  <c r="E13" i="1"/>
  <c r="T12" i="1"/>
  <c r="E12" i="1"/>
  <c r="T11" i="1"/>
  <c r="E11" i="1"/>
  <c r="T10" i="1"/>
  <c r="E10" i="1"/>
  <c r="T9" i="1"/>
  <c r="E9" i="1"/>
  <c r="T8" i="1"/>
  <c r="E8" i="1"/>
  <c r="T7" i="1"/>
  <c r="E7" i="1"/>
  <c r="T6" i="1"/>
  <c r="E6" i="1"/>
  <c r="R39" i="1" l="1"/>
  <c r="T39" i="1"/>
</calcChain>
</file>

<file path=xl/sharedStrings.xml><?xml version="1.0" encoding="utf-8"?>
<sst xmlns="http://schemas.openxmlformats.org/spreadsheetml/2006/main" count="173" uniqueCount="113">
  <si>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</si>
  <si>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</si>
  <si>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</si>
  <si>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</si>
  <si>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</si>
  <si>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</si>
  <si>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</si>
  <si>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</si>
  <si>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</si>
  <si>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</si>
  <si>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</si>
  <si>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</si>
  <si>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</si>
  <si>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</si>
  <si>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</si>
  <si>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</si>
  <si>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</si>
  <si>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</si>
  <si>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</si>
  <si>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</si>
  <si>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</si>
  <si>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</si>
  <si>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</si>
  <si>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</si>
  <si>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</si>
  <si>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</si>
  <si>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</si>
  <si>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</si>
  <si>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</si>
  <si>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</si>
  <si>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</si>
  <si>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</si>
  <si>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</si>
  <si>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</si>
  <si>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</si>
  <si>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</si>
  <si>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</si>
  <si>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</si>
  <si>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</si>
  <si>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</si>
  <si>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</si>
  <si>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</si>
  <si>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</si>
  <si>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</si>
  <si>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</si>
  <si>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</si>
  <si>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</si>
  <si>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</si>
  <si>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</si>
  <si>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</si>
  <si>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</si>
  <si>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</si>
  <si>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</si>
  <si>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</si>
  <si>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</si>
  <si>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</si>
  <si>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</si>
  <si>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</si>
  <si>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</si>
  <si>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</si>
  <si>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</si>
  <si>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</si>
  <si>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</si>
  <si>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</si>
  <si>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</si>
  <si>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</si>
  <si>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</si>
  <si>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</si>
  <si>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</si>
  <si>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</si>
  <si>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</si>
  <si>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</si>
  <si>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</si>
  <si>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</si>
  <si>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</si>
  <si>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</si>
  <si>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</si>
  <si>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</si>
  <si>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</si>
  <si>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</si>
  <si>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</si>
  <si>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</si>
  <si>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</si>
  <si>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</si>
  <si>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</si>
  <si>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</si>
  <si>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</si>
  <si>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</si>
  <si>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</si>
  <si>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 xml:space="preserve">計  </t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</si>
  <si>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</si>
  <si>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</si>
  <si>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</si>
  <si>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</si>
  <si>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</si>
  <si>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</si>
  <si>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</si>
  <si>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</si>
  <si>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</si>
  <si>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</si>
  <si>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</si>
  <si>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</si>
  <si>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</si>
  <si>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</si>
  <si>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</si>
  <si>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</si>
  <si>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</si>
  <si>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</si>
  <si>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</si>
  <si>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</si>
  <si>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</si>
  <si>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</si>
  <si>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r>
      <t>参考資料　</t>
    </r>
    <r>
      <rPr>
        <b/>
        <sz val="12"/>
        <rFont val="ＭＳ Ｐゴシック"/>
        <family val="3"/>
        <charset val="128"/>
      </rPr>
      <t>（2019年6月30日現在）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</si>
</sst>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7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1" fillId="2" borderId="11" xfId="2" applyFill="1" applyBorder="1"/>
    <xf numFmtId="177" fontId="1" fillId="2" borderId="12" xfId="2" applyNumberFormat="1" applyFill="1" applyBorder="1" applyAlignment="1"/>
    <xf numFmtId="178" fontId="1" fillId="2" borderId="12" xfId="2" applyNumberFormat="1" applyFill="1" applyBorder="1"/>
    <xf numFmtId="179" fontId="1" fillId="2" borderId="4" xfId="2" applyNumberFormat="1" applyFill="1" applyBorder="1"/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41;&#12365;&#32153;&#12366;/501%20&#20250;&#30000;&#12487;&#12540;&#12479;/400%20&#25285;&#24403;&#20418;/410%20&#32113;&#35336;&#35519;&#25972;&#20418;/411%20&#24314;&#35373;&#21463;&#27880;&#21205;&#24907;&#32113;&#35336;&#35519;&#26619;&#65288;&#22823;&#25163;&#65301;&#65296;&#31038;&#65289;/200%20&#21442;&#32771;&#36039;&#26009;&#12288;&#26481;&#26085;&#26412;&#12539;&#22320;&#22495;&#21029;/&#20844;&#34920;&#36039;&#26009;&#20316;&#25104;&#35336;&#31639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01月末公表分"/>
      <sheetName val="24_02月末公表分"/>
      <sheetName val="24_03月末公表分"/>
      <sheetName val="24_04月末公表分"/>
      <sheetName val="24_05月末公表分"/>
      <sheetName val="24_06月末公表分"/>
      <sheetName val="24_07月末公表分"/>
      <sheetName val="24_08月末公表分"/>
      <sheetName val="24_09月末公表分"/>
      <sheetName val="24_10月末公表分"/>
      <sheetName val="24_11月末公表分"/>
      <sheetName val="24_12月末公表分"/>
      <sheetName val="25_1月末公表分"/>
      <sheetName val="25_2月末公表分 "/>
      <sheetName val="25_3月末公表分 "/>
      <sheetName val="25 4月末公表分 "/>
      <sheetName val="25 5月末公表分"/>
      <sheetName val="25 6月末公表分"/>
      <sheetName val="25 7月末公表分"/>
      <sheetName val="258月末公表分"/>
      <sheetName val="25 9月末公表分 "/>
      <sheetName val="25 10月末公表分"/>
      <sheetName val="25 11月末公表分"/>
      <sheetName val="2512月末公表分 "/>
      <sheetName val="2601月末公表分 "/>
      <sheetName val="2602月末公表分 "/>
      <sheetName val="2603月末　4月公表分 "/>
      <sheetName val="2604月末　5月公表分 "/>
      <sheetName val="2605月末　6月公表分 "/>
      <sheetName val="2606月末　7月公表分"/>
      <sheetName val="260７月末　8月公表分"/>
      <sheetName val="260８月末　９月公表分"/>
      <sheetName val="260９月末　１０月公表分"/>
      <sheetName val="2610月末　11月公表分"/>
      <sheetName val="2611月末　12月公表分"/>
      <sheetName val="2612月末　1月公表分"/>
      <sheetName val="2701　2月末公表分"/>
      <sheetName val="2702　3月末公表分"/>
      <sheetName val="2703　4月末公表分"/>
      <sheetName val="2704　5月末公表分 "/>
      <sheetName val="2705　6月末公表分 "/>
      <sheetName val="2706　7末月公表分"/>
      <sheetName val="2707　8月末公表分"/>
      <sheetName val="2708　9月末公表分"/>
      <sheetName val="2709　１０月末公表分"/>
      <sheetName val="2710　１1月末公表分"/>
      <sheetName val="2711１2月末公表分"/>
      <sheetName val="2712　１月末公表分"/>
      <sheetName val="2801　2月末公表分 "/>
      <sheetName val="2802 3月末公表分"/>
      <sheetName val="2803 4月末公表分"/>
      <sheetName val="2804 5月末公表分"/>
      <sheetName val="2805 6月末公表分"/>
      <sheetName val="2807月末公表分"/>
      <sheetName val="2808月末公表分 "/>
      <sheetName val="2809月末公表分"/>
      <sheetName val="2810月末公表分"/>
      <sheetName val="2811月末公表分"/>
      <sheetName val="2812月末公表分"/>
      <sheetName val="2901月末公表分"/>
      <sheetName val="2902月末公表分"/>
      <sheetName val="2903月末公表分 "/>
      <sheetName val="✔2904月末公表分 "/>
      <sheetName val="✔2905月末公表分"/>
      <sheetName val="✔2906月末公表分 "/>
      <sheetName val="✔2907月末公表分"/>
      <sheetName val="✔2908月末公表分"/>
      <sheetName val="✔2909月末公表分"/>
      <sheetName val="✔2910月末公表分"/>
      <sheetName val="✔2911月末公表分"/>
      <sheetName val="✔2912月末公表分"/>
      <sheetName val="✔3001月末公表分"/>
      <sheetName val="✔3002月末公表分"/>
      <sheetName val="✔3003月末公表分"/>
      <sheetName val="✔3004月末公表分"/>
      <sheetName val="✔3005月末公表分"/>
      <sheetName val="✔3006月末公表分"/>
      <sheetName val="✔3007月末公表分"/>
      <sheetName val="✔3008月末公表分"/>
      <sheetName val="✔3009月末公表分"/>
      <sheetName val="✔3010月末公表分"/>
      <sheetName val="✔3011月末公表分"/>
      <sheetName val="✔3012月末公表分"/>
      <sheetName val="✔3101月末公表分"/>
      <sheetName val="✔3102月末公表分"/>
      <sheetName val="3103月末公表分"/>
      <sheetName val="3104月末公表分 "/>
      <sheetName val="3105月末公表分"/>
      <sheetName val="3106月末公表分"/>
      <sheetName val="201907月末公表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6">
          <cell r="Q16">
            <v>248921</v>
          </cell>
          <cell r="S16">
            <v>6395</v>
          </cell>
          <cell r="T16">
            <v>2.569088184604754</v>
          </cell>
        </row>
        <row r="18">
          <cell r="Q18">
            <v>269245</v>
          </cell>
          <cell r="S18">
            <v>21545</v>
          </cell>
          <cell r="T18">
            <v>8.0020056082749917</v>
          </cell>
        </row>
        <row r="19">
          <cell r="Q19">
            <v>199314</v>
          </cell>
          <cell r="S19">
            <v>9458</v>
          </cell>
          <cell r="T19">
            <v>4.7452762977011149</v>
          </cell>
        </row>
        <row r="20">
          <cell r="Q20">
            <v>319564</v>
          </cell>
          <cell r="S20">
            <v>15651</v>
          </cell>
          <cell r="T20">
            <v>4.8976104942984815</v>
          </cell>
        </row>
        <row r="21">
          <cell r="Q21">
            <v>217712</v>
          </cell>
          <cell r="S21">
            <v>34036</v>
          </cell>
          <cell r="T21">
            <v>15.63349746454031</v>
          </cell>
        </row>
        <row r="22">
          <cell r="Q22">
            <v>341260</v>
          </cell>
          <cell r="S22">
            <v>55530</v>
          </cell>
          <cell r="T22">
            <v>16.272050635878802</v>
          </cell>
        </row>
        <row r="23">
          <cell r="Q23">
            <v>586107</v>
          </cell>
          <cell r="S23">
            <v>83844</v>
          </cell>
          <cell r="T23">
            <v>14.305237780814767</v>
          </cell>
        </row>
        <row r="24">
          <cell r="Q24">
            <v>243965</v>
          </cell>
          <cell r="S24">
            <v>134817</v>
          </cell>
          <cell r="T24">
            <v>55.260795605927079</v>
          </cell>
        </row>
        <row r="25">
          <cell r="Q25">
            <v>193827</v>
          </cell>
          <cell r="S25">
            <v>4090</v>
          </cell>
          <cell r="T25">
            <v>2.1101291357757175</v>
          </cell>
        </row>
        <row r="26">
          <cell r="Q26">
            <v>197541</v>
          </cell>
          <cell r="S26">
            <v>12232</v>
          </cell>
          <cell r="T26">
            <v>6.1921322662130898</v>
          </cell>
        </row>
        <row r="27">
          <cell r="Q27">
            <v>142217</v>
          </cell>
          <cell r="S27">
            <v>7390</v>
          </cell>
          <cell r="T27">
            <v>5.1962845510733597</v>
          </cell>
        </row>
        <row r="28">
          <cell r="Q28">
            <v>254917</v>
          </cell>
          <cell r="S28">
            <v>21201</v>
          </cell>
          <cell r="T28">
            <v>8.3168246919585584</v>
          </cell>
        </row>
        <row r="29">
          <cell r="Q29">
            <v>234957</v>
          </cell>
          <cell r="S29">
            <v>9382</v>
          </cell>
          <cell r="T29">
            <v>3.9930710725792378</v>
          </cell>
        </row>
        <row r="30">
          <cell r="Q30">
            <v>201026</v>
          </cell>
          <cell r="S30">
            <v>3388</v>
          </cell>
          <cell r="T30">
            <v>1.6853541332961903</v>
          </cell>
        </row>
        <row r="31">
          <cell r="Q31">
            <v>184718</v>
          </cell>
          <cell r="S31">
            <v>2715</v>
          </cell>
          <cell r="T31">
            <v>1.4698080317023787</v>
          </cell>
        </row>
        <row r="32">
          <cell r="Q32">
            <v>225006</v>
          </cell>
          <cell r="S32">
            <v>8350</v>
          </cell>
          <cell r="T32">
            <v>3.7110121507870901</v>
          </cell>
        </row>
        <row r="33">
          <cell r="Q33">
            <v>262733</v>
          </cell>
          <cell r="S33">
            <v>67045</v>
          </cell>
          <cell r="T33">
            <v>25.51830185016728</v>
          </cell>
        </row>
        <row r="49">
          <cell r="U49">
            <v>79038</v>
          </cell>
          <cell r="W49">
            <v>115426</v>
          </cell>
          <cell r="X49">
            <v>46.038614337407324</v>
          </cell>
        </row>
        <row r="50">
          <cell r="U50">
            <v>489713</v>
          </cell>
          <cell r="W50">
            <v>433442</v>
          </cell>
          <cell r="X50">
            <v>-11.490607764139405</v>
          </cell>
        </row>
        <row r="51">
          <cell r="U51">
            <v>1493187</v>
          </cell>
          <cell r="W51">
            <v>1242237</v>
          </cell>
          <cell r="X51">
            <v>-16.806334370711774</v>
          </cell>
        </row>
        <row r="52">
          <cell r="U52">
            <v>95637</v>
          </cell>
          <cell r="W52">
            <v>92219</v>
          </cell>
          <cell r="X52">
            <v>-3.5739305917165898</v>
          </cell>
        </row>
        <row r="53">
          <cell r="U53">
            <v>225873</v>
          </cell>
          <cell r="W53">
            <v>287324</v>
          </cell>
          <cell r="X53">
            <v>27.205996289950551</v>
          </cell>
        </row>
        <row r="54">
          <cell r="U54">
            <v>375343</v>
          </cell>
          <cell r="W54">
            <v>388305</v>
          </cell>
          <cell r="X54">
            <v>3.4533746466565152</v>
          </cell>
        </row>
        <row r="55">
          <cell r="U55">
            <v>114157</v>
          </cell>
          <cell r="W55">
            <v>110960</v>
          </cell>
          <cell r="X55">
            <v>-2.8005290958942552</v>
          </cell>
        </row>
        <row r="56">
          <cell r="U56">
            <v>59327</v>
          </cell>
          <cell r="W56">
            <v>59638</v>
          </cell>
          <cell r="X56">
            <v>0.524213258718631</v>
          </cell>
        </row>
        <row r="57">
          <cell r="U57">
            <v>224963</v>
          </cell>
          <cell r="W57">
            <v>178785</v>
          </cell>
          <cell r="X57">
            <v>-20.526931095335677</v>
          </cell>
        </row>
        <row r="58">
          <cell r="U58">
            <v>3157238</v>
          </cell>
          <cell r="W58">
            <v>2908336</v>
          </cell>
          <cell r="X58">
            <v>-7.8835361794074466</v>
          </cell>
        </row>
        <row r="60">
          <cell r="U60">
            <v>708714</v>
          </cell>
          <cell r="W60">
            <v>617688</v>
          </cell>
          <cell r="X60">
            <v>-12.843826988037488</v>
          </cell>
        </row>
        <row r="61">
          <cell r="U61">
            <v>422475</v>
          </cell>
          <cell r="W61">
            <v>316830</v>
          </cell>
          <cell r="X61">
            <v>-25.006213385407417</v>
          </cell>
        </row>
        <row r="65">
          <cell r="U65">
            <v>97148</v>
          </cell>
          <cell r="W65">
            <v>127157.79288100002</v>
          </cell>
          <cell r="X65">
            <v>30.890798452876034</v>
          </cell>
        </row>
        <row r="66">
          <cell r="U66">
            <v>238332</v>
          </cell>
          <cell r="W66">
            <v>258936.22906352</v>
          </cell>
          <cell r="X66">
            <v>8.6451794402430338</v>
          </cell>
        </row>
        <row r="67">
          <cell r="U67">
            <v>1578751</v>
          </cell>
          <cell r="W67">
            <v>1395508.4990027999</v>
          </cell>
          <cell r="X67">
            <v>-11.606801895751772</v>
          </cell>
        </row>
        <row r="68">
          <cell r="U68">
            <v>90261</v>
          </cell>
          <cell r="W68">
            <v>84684.450168879994</v>
          </cell>
          <cell r="X68">
            <v>-6.1782495553118206</v>
          </cell>
        </row>
        <row r="69">
          <cell r="U69">
            <v>321679</v>
          </cell>
          <cell r="W69">
            <v>306546.12938763958</v>
          </cell>
          <cell r="X69">
            <v>-4.7043389877363566</v>
          </cell>
        </row>
        <row r="70">
          <cell r="U70">
            <v>414677</v>
          </cell>
          <cell r="W70">
            <v>434084.04379799997</v>
          </cell>
          <cell r="X70">
            <v>4.6800386319954868</v>
          </cell>
        </row>
        <row r="71">
          <cell r="U71">
            <v>149473</v>
          </cell>
          <cell r="W71">
            <v>134999.07437404001</v>
          </cell>
          <cell r="X71">
            <v>-9.6833044268596957</v>
          </cell>
        </row>
        <row r="72">
          <cell r="U72">
            <v>59929</v>
          </cell>
          <cell r="W72">
            <v>52496.664212999996</v>
          </cell>
          <cell r="X72">
            <v>-12.40190189557644</v>
          </cell>
        </row>
        <row r="73">
          <cell r="U73">
            <v>253041</v>
          </cell>
          <cell r="W73">
            <v>297501.89493607997</v>
          </cell>
          <cell r="X73">
            <v>17.570628845159476</v>
          </cell>
        </row>
        <row r="74">
          <cell r="U74">
            <v>3203291</v>
          </cell>
          <cell r="W74">
            <v>3091914.7778249597</v>
          </cell>
          <cell r="X74">
            <v>-3.476931136604211</v>
          </cell>
        </row>
        <row r="76">
          <cell r="U76">
            <v>467039</v>
          </cell>
          <cell r="W76">
            <v>495952.8032728</v>
          </cell>
          <cell r="X76">
            <v>6.1908755527482651</v>
          </cell>
        </row>
        <row r="77">
          <cell r="U77">
            <v>179411</v>
          </cell>
          <cell r="W77">
            <v>222392.87033984001</v>
          </cell>
          <cell r="X77">
            <v>23.957210170970566</v>
          </cell>
        </row>
        <row r="81">
          <cell r="U81">
            <v>123426.28833840009</v>
          </cell>
          <cell r="W81">
            <v>85414</v>
          </cell>
          <cell r="X81">
            <v>-30.797562537229595</v>
          </cell>
        </row>
        <row r="82">
          <cell r="U82">
            <v>295094.29140099999</v>
          </cell>
          <cell r="W82">
            <v>224540</v>
          </cell>
          <cell r="X82">
            <v>-23.909066849797046</v>
          </cell>
        </row>
        <row r="83">
          <cell r="U83">
            <v>1596504.384527998</v>
          </cell>
          <cell r="W83">
            <v>1431628</v>
          </cell>
          <cell r="X83">
            <v>-10.327336781899488</v>
          </cell>
        </row>
        <row r="84">
          <cell r="U84">
            <v>91060.48913240002</v>
          </cell>
          <cell r="W84">
            <v>87690</v>
          </cell>
          <cell r="X84">
            <v>-3.701373849968459</v>
          </cell>
        </row>
        <row r="85">
          <cell r="U85">
            <v>343730.85431599768</v>
          </cell>
          <cell r="W85">
            <v>273334</v>
          </cell>
          <cell r="X85">
            <v>-20.480225569532561</v>
          </cell>
        </row>
        <row r="86">
          <cell r="U86">
            <v>452177.08830711694</v>
          </cell>
          <cell r="W86">
            <v>430900</v>
          </cell>
          <cell r="X86">
            <v>-4.7054768711911388</v>
          </cell>
        </row>
        <row r="87">
          <cell r="U87">
            <v>145947.33381400007</v>
          </cell>
          <cell r="W87">
            <v>194576</v>
          </cell>
          <cell r="X87">
            <v>33.319324796966733</v>
          </cell>
        </row>
        <row r="88">
          <cell r="U88">
            <v>69683.548227000021</v>
          </cell>
          <cell r="W88">
            <v>67642</v>
          </cell>
          <cell r="X88">
            <v>-2.9297420681701047</v>
          </cell>
        </row>
        <row r="89">
          <cell r="U89">
            <v>224390.10974119988</v>
          </cell>
          <cell r="W89">
            <v>231652</v>
          </cell>
          <cell r="X89">
            <v>3.2362791154991744</v>
          </cell>
        </row>
        <row r="90">
          <cell r="U90">
            <v>3342014.3878051131</v>
          </cell>
          <cell r="W90">
            <v>3027376</v>
          </cell>
          <cell r="X90">
            <v>-9.4146329517077127</v>
          </cell>
        </row>
        <row r="92">
          <cell r="U92">
            <v>470318.19416900002</v>
          </cell>
          <cell r="W92">
            <v>461578</v>
          </cell>
          <cell r="X92">
            <v>-1.8583576560211479</v>
          </cell>
        </row>
        <row r="93">
          <cell r="U93">
            <v>266582.08905636001</v>
          </cell>
          <cell r="W93">
            <v>192036</v>
          </cell>
          <cell r="X93">
            <v>-27.963652517030013</v>
          </cell>
        </row>
        <row r="97">
          <cell r="U97">
            <v>83832.56908891999</v>
          </cell>
        </row>
        <row r="98">
          <cell r="U98">
            <v>428573.62919328001</v>
          </cell>
        </row>
        <row r="99">
          <cell r="U99">
            <v>1738662.9774018801</v>
          </cell>
        </row>
        <row r="100">
          <cell r="U100">
            <v>207648.61333359999</v>
          </cell>
        </row>
        <row r="101">
          <cell r="U101">
            <v>361079.52790799999</v>
          </cell>
        </row>
        <row r="102">
          <cell r="U102">
            <v>671964.56344399997</v>
          </cell>
        </row>
        <row r="103">
          <cell r="U103">
            <v>137403.464309</v>
          </cell>
        </row>
        <row r="104">
          <cell r="U104">
            <v>75664.729978000003</v>
          </cell>
        </row>
        <row r="105">
          <cell r="U105">
            <v>402702.01644987997</v>
          </cell>
        </row>
        <row r="106">
          <cell r="U106">
            <v>4107532.0911065596</v>
          </cell>
        </row>
        <row r="108">
          <cell r="U108">
            <v>744127.39908868005</v>
          </cell>
        </row>
        <row r="109">
          <cell r="U109">
            <v>384058.22118903999</v>
          </cell>
        </row>
      </sheetData>
      <sheetData sheetId="85">
        <row r="34">
          <cell r="Q34">
            <v>293587</v>
          </cell>
          <cell r="S34">
            <v>25071</v>
          </cell>
          <cell r="T34">
            <v>8.5395470507890341</v>
          </cell>
        </row>
      </sheetData>
      <sheetData sheetId="86">
        <row r="35">
          <cell r="Q35">
            <v>628712</v>
          </cell>
          <cell r="S35">
            <v>9023</v>
          </cell>
          <cell r="T35">
            <v>1.4351563195867107</v>
          </cell>
        </row>
      </sheetData>
      <sheetData sheetId="87">
        <row r="97">
          <cell r="W97">
            <v>245938</v>
          </cell>
          <cell r="X97">
            <v>193.36808196720909</v>
          </cell>
        </row>
        <row r="98">
          <cell r="W98">
            <v>428867</v>
          </cell>
          <cell r="X98">
            <v>6.8452836744103962E-2</v>
          </cell>
        </row>
        <row r="99">
          <cell r="W99">
            <v>3038948</v>
          </cell>
          <cell r="X99">
            <v>74.786490510148369</v>
          </cell>
        </row>
        <row r="100">
          <cell r="W100">
            <v>148385</v>
          </cell>
          <cell r="X100">
            <v>-28.540336668846145</v>
          </cell>
        </row>
        <row r="101">
          <cell r="W101">
            <v>478239</v>
          </cell>
          <cell r="X101">
            <v>32.446999355181184</v>
          </cell>
        </row>
        <row r="102">
          <cell r="W102">
            <v>742074</v>
          </cell>
          <cell r="X102">
            <v>10.433502058005883</v>
          </cell>
        </row>
        <row r="103">
          <cell r="W103">
            <v>209118</v>
          </cell>
          <cell r="X103">
            <v>52.192669269040159</v>
          </cell>
        </row>
        <row r="104">
          <cell r="W104">
            <v>61849</v>
          </cell>
          <cell r="X104">
            <v>-18.259141322538277</v>
          </cell>
        </row>
        <row r="105">
          <cell r="W105">
            <v>358509</v>
          </cell>
          <cell r="X105">
            <v>-10.974123457209007</v>
          </cell>
        </row>
        <row r="106">
          <cell r="W106">
            <v>5711927</v>
          </cell>
          <cell r="X106">
            <v>39.059826516442861</v>
          </cell>
        </row>
        <row r="108">
          <cell r="W108">
            <v>174985</v>
          </cell>
          <cell r="X108">
            <v>-76.484537430781202</v>
          </cell>
        </row>
        <row r="109">
          <cell r="W109">
            <v>96392</v>
          </cell>
          <cell r="X109">
            <v>-74.901722009342379</v>
          </cell>
        </row>
      </sheetData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66"/>
  <sheetViews>
    <sheetView tabSelected="1" zoomScale="70" zoomScaleNormal="70" zoomScaleSheetLayoutView="80" workbookViewId="0">
      <selection sqref="A1:E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6" ht="21" x14ac:dyDescent="0.2">
      <c r="A1" s="233" t="s">
        <v>112</v>
      </c>
      <c r="B1" s="233"/>
      <c r="C1" s="233"/>
      <c r="D1" s="233"/>
      <c r="E1" s="233"/>
      <c r="F1" s="234" t="s">
        <v>0</v>
      </c>
      <c r="G1" s="234"/>
      <c r="H1" s="234"/>
      <c r="I1" s="234"/>
    </row>
    <row r="2" spans="1:26" x14ac:dyDescent="0.15">
      <c r="J2" s="2"/>
      <c r="L2" s="2"/>
      <c r="N2" s="2"/>
    </row>
    <row r="3" spans="1:26" ht="14.25" x14ac:dyDescent="0.15">
      <c r="A3" s="223" t="s">
        <v>1</v>
      </c>
      <c r="B3" s="223"/>
      <c r="C3" s="223"/>
      <c r="D3" s="223"/>
      <c r="E3" s="223"/>
      <c r="F3" s="223"/>
      <c r="G3" s="223"/>
      <c r="H3" s="223"/>
      <c r="I3" s="223"/>
      <c r="J3" s="2"/>
      <c r="L3" s="2"/>
      <c r="N3" s="2"/>
    </row>
    <row r="4" spans="1:26" ht="21" customHeight="1" x14ac:dyDescent="0.15">
      <c r="D4" s="235" t="s">
        <v>2</v>
      </c>
      <c r="E4" s="235"/>
      <c r="J4" s="236" t="s">
        <v>2</v>
      </c>
      <c r="K4" s="236"/>
      <c r="L4" s="236"/>
      <c r="N4" s="2"/>
      <c r="R4" s="236" t="s">
        <v>2</v>
      </c>
      <c r="S4" s="236"/>
      <c r="T4" s="236"/>
      <c r="U4" s="2"/>
      <c r="V4" s="2"/>
      <c r="W4" s="2"/>
    </row>
    <row r="5" spans="1:2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1" t="s">
        <v>3</v>
      </c>
      <c r="I5" s="231"/>
      <c r="J5" s="231" t="s">
        <v>4</v>
      </c>
      <c r="K5" s="231"/>
      <c r="L5" s="8" t="s">
        <v>5</v>
      </c>
      <c r="N5" s="232"/>
      <c r="O5" s="232"/>
      <c r="P5" s="231" t="s">
        <v>3</v>
      </c>
      <c r="Q5" s="231"/>
      <c r="R5" s="231" t="s">
        <v>4</v>
      </c>
      <c r="S5" s="231"/>
      <c r="T5" s="8" t="s">
        <v>5</v>
      </c>
      <c r="U5" s="9"/>
      <c r="V5" s="9"/>
      <c r="W5" s="9"/>
      <c r="X5" s="9"/>
      <c r="Y5" s="9"/>
      <c r="Z5" s="9"/>
    </row>
    <row r="6" spans="1:26" ht="14.25" customHeight="1" thickTop="1" x14ac:dyDescent="0.15">
      <c r="B6" s="10" t="s">
        <v>6</v>
      </c>
      <c r="C6" s="11">
        <v>89053</v>
      </c>
      <c r="D6" s="12">
        <v>3602</v>
      </c>
      <c r="E6" s="13">
        <f t="shared" ref="E6:E38" si="0">D6/C6*100</f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5" t="s">
        <v>8</v>
      </c>
      <c r="O6" s="225"/>
      <c r="P6" s="19"/>
      <c r="Q6" s="20">
        <v>222921</v>
      </c>
      <c r="R6" s="19"/>
      <c r="S6" s="21">
        <v>12986</v>
      </c>
      <c r="T6" s="22">
        <f t="shared" ref="T6:T13" si="1">S6/Q6*100</f>
        <v>5.8253820860304772</v>
      </c>
      <c r="U6" s="23"/>
      <c r="V6" s="23"/>
      <c r="W6" s="23"/>
      <c r="X6" s="23"/>
      <c r="Y6" s="23"/>
      <c r="Z6" s="23"/>
    </row>
    <row r="7" spans="1:26" ht="13.5" customHeight="1" x14ac:dyDescent="0.15">
      <c r="B7" s="7" t="s">
        <v>9</v>
      </c>
      <c r="C7" s="24">
        <v>103959</v>
      </c>
      <c r="D7" s="25">
        <v>3310</v>
      </c>
      <c r="E7" s="26">
        <f t="shared" si="0"/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5" t="s">
        <v>11</v>
      </c>
      <c r="O7" s="225"/>
      <c r="P7" s="19"/>
      <c r="Q7" s="20">
        <v>171023</v>
      </c>
      <c r="R7" s="19"/>
      <c r="S7" s="21">
        <v>8695</v>
      </c>
      <c r="T7" s="22">
        <f t="shared" si="1"/>
        <v>5.0841114937756906</v>
      </c>
      <c r="U7" s="23"/>
      <c r="V7" s="23"/>
      <c r="W7" s="23"/>
      <c r="X7" s="23"/>
      <c r="Y7" s="23"/>
      <c r="Z7" s="23"/>
    </row>
    <row r="8" spans="1:26" ht="13.5" customHeight="1" x14ac:dyDescent="0.15">
      <c r="B8" s="7" t="s">
        <v>12</v>
      </c>
      <c r="C8" s="27">
        <v>144317</v>
      </c>
      <c r="D8" s="25">
        <v>4990.875</v>
      </c>
      <c r="E8" s="26">
        <f t="shared" si="0"/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5" t="s">
        <v>14</v>
      </c>
      <c r="O8" s="225"/>
      <c r="P8" s="19"/>
      <c r="Q8" s="20">
        <v>358009</v>
      </c>
      <c r="R8" s="19"/>
      <c r="S8" s="21">
        <v>40278</v>
      </c>
      <c r="T8" s="22">
        <f t="shared" si="1"/>
        <v>11.25055515364139</v>
      </c>
      <c r="U8" s="23"/>
      <c r="V8" s="23"/>
      <c r="W8" s="23"/>
      <c r="X8" s="23"/>
      <c r="Y8" s="23"/>
      <c r="Z8" s="23"/>
    </row>
    <row r="9" spans="1:26" ht="13.5" customHeight="1" x14ac:dyDescent="0.15">
      <c r="B9" s="7" t="s">
        <v>15</v>
      </c>
      <c r="C9" s="27">
        <v>110280</v>
      </c>
      <c r="D9" s="25">
        <v>8686</v>
      </c>
      <c r="E9" s="26">
        <f t="shared" si="0"/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25" t="s">
        <v>17</v>
      </c>
      <c r="O9" s="225"/>
      <c r="P9" s="15"/>
      <c r="Q9" s="20">
        <v>170109</v>
      </c>
      <c r="R9" s="15"/>
      <c r="S9" s="21">
        <v>13612</v>
      </c>
      <c r="T9" s="22">
        <f t="shared" si="1"/>
        <v>8.0019281754639664</v>
      </c>
      <c r="U9" s="30"/>
      <c r="V9" s="30"/>
      <c r="W9" s="30"/>
      <c r="X9" s="30"/>
      <c r="Y9" s="30"/>
      <c r="Z9" s="30"/>
    </row>
    <row r="10" spans="1:26" ht="13.5" customHeight="1" x14ac:dyDescent="0.15">
      <c r="B10" s="7" t="s">
        <v>18</v>
      </c>
      <c r="C10" s="31">
        <v>148424</v>
      </c>
      <c r="D10" s="25">
        <v>10020</v>
      </c>
      <c r="E10" s="26">
        <f t="shared" si="0"/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25" t="s">
        <v>20</v>
      </c>
      <c r="O10" s="225"/>
      <c r="P10" s="19"/>
      <c r="Q10" s="20">
        <v>298412</v>
      </c>
      <c r="R10" s="19"/>
      <c r="S10" s="21">
        <v>23908</v>
      </c>
      <c r="T10" s="22">
        <f t="shared" si="1"/>
        <v>8.0117421551412153</v>
      </c>
      <c r="U10" s="23"/>
      <c r="V10" s="23"/>
      <c r="W10" s="23"/>
      <c r="X10" s="23"/>
      <c r="Y10" s="23"/>
      <c r="Z10" s="23"/>
    </row>
    <row r="11" spans="1:26" ht="13.5" customHeight="1" x14ac:dyDescent="0.15">
      <c r="B11" s="7" t="s">
        <v>21</v>
      </c>
      <c r="C11" s="27">
        <v>328965</v>
      </c>
      <c r="D11" s="25">
        <v>169533</v>
      </c>
      <c r="E11" s="26">
        <f t="shared" si="0"/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25" t="s">
        <v>23</v>
      </c>
      <c r="O11" s="225"/>
      <c r="P11" s="19"/>
      <c r="Q11" s="20">
        <v>667376</v>
      </c>
      <c r="R11" s="19"/>
      <c r="S11" s="21">
        <v>52049</v>
      </c>
      <c r="T11" s="22">
        <f t="shared" si="1"/>
        <v>7.7990518088753564</v>
      </c>
    </row>
    <row r="12" spans="1:26" ht="13.5" customHeight="1" x14ac:dyDescent="0.15">
      <c r="B12" s="3" t="s">
        <v>24</v>
      </c>
      <c r="C12" s="34">
        <v>215799</v>
      </c>
      <c r="D12" s="25">
        <v>82821</v>
      </c>
      <c r="E12" s="35">
        <f t="shared" si="0"/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25" t="s">
        <v>26</v>
      </c>
      <c r="O12" s="225"/>
      <c r="P12" s="19"/>
      <c r="Q12" s="20">
        <v>241253</v>
      </c>
      <c r="R12" s="19"/>
      <c r="S12" s="21">
        <v>33023</v>
      </c>
      <c r="T12" s="22">
        <f t="shared" si="1"/>
        <v>13.688119940477424</v>
      </c>
    </row>
    <row r="13" spans="1:26" ht="14.25" customHeight="1" x14ac:dyDescent="0.15">
      <c r="B13" s="36" t="s">
        <v>27</v>
      </c>
      <c r="C13" s="37">
        <v>157114</v>
      </c>
      <c r="D13" s="38">
        <v>7907</v>
      </c>
      <c r="E13" s="33">
        <f t="shared" si="0"/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25" t="s">
        <v>29</v>
      </c>
      <c r="O13" s="225"/>
      <c r="P13" s="19"/>
      <c r="Q13" s="20">
        <v>306040</v>
      </c>
      <c r="R13" s="19"/>
      <c r="S13" s="21">
        <v>67034</v>
      </c>
      <c r="T13" s="22">
        <f t="shared" si="1"/>
        <v>21.903672722519932</v>
      </c>
    </row>
    <row r="14" spans="1:26" x14ac:dyDescent="0.15">
      <c r="B14" s="36" t="s">
        <v>30</v>
      </c>
      <c r="C14" s="37">
        <v>215533</v>
      </c>
      <c r="D14" s="39">
        <v>43015</v>
      </c>
      <c r="E14" s="33">
        <f t="shared" si="0"/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25" t="s">
        <v>32</v>
      </c>
      <c r="O14" s="225"/>
      <c r="P14" s="19"/>
      <c r="Q14" s="20">
        <v>373562</v>
      </c>
      <c r="R14" s="19"/>
      <c r="S14" s="20">
        <v>80124</v>
      </c>
      <c r="T14" s="22">
        <v>21.448648417130222</v>
      </c>
    </row>
    <row r="15" spans="1:26" x14ac:dyDescent="0.15">
      <c r="B15" s="36" t="s">
        <v>33</v>
      </c>
      <c r="C15" s="37">
        <v>171297</v>
      </c>
      <c r="D15" s="39">
        <v>6992</v>
      </c>
      <c r="E15" s="33">
        <f t="shared" si="0"/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25" t="s">
        <v>35</v>
      </c>
      <c r="O15" s="225"/>
      <c r="P15" s="19"/>
      <c r="Q15" s="20">
        <v>243954</v>
      </c>
      <c r="R15" s="19"/>
      <c r="S15" s="20">
        <v>17215</v>
      </c>
      <c r="T15" s="22">
        <v>7.056658222451774</v>
      </c>
    </row>
    <row r="16" spans="1:26" x14ac:dyDescent="0.15">
      <c r="B16" s="40" t="s">
        <v>36</v>
      </c>
      <c r="C16" s="41">
        <v>242761</v>
      </c>
      <c r="D16" s="38">
        <v>20977</v>
      </c>
      <c r="E16" s="18">
        <f t="shared" si="0"/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25" t="s">
        <v>38</v>
      </c>
      <c r="O16" s="225"/>
      <c r="P16" s="19"/>
      <c r="Q16" s="20">
        <f>+'[1]✔3102月末公表分'!Q16</f>
        <v>248921</v>
      </c>
      <c r="R16" s="19"/>
      <c r="S16" s="20">
        <f>+'[1]✔3102月末公表分'!S16</f>
        <v>6395</v>
      </c>
      <c r="T16" s="22">
        <f>+'[1]✔3102月末公表分'!T16</f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f t="shared" si="0"/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5" t="s">
        <v>41</v>
      </c>
      <c r="O17" s="225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f t="shared" si="0"/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25" t="s">
        <v>44</v>
      </c>
      <c r="O18" s="225"/>
      <c r="P18" s="19"/>
      <c r="Q18" s="20">
        <f>+'[1]✔3102月末公表分'!Q18</f>
        <v>269245</v>
      </c>
      <c r="R18" s="19"/>
      <c r="S18" s="20">
        <f>+'[1]✔3102月末公表分'!S18</f>
        <v>21545</v>
      </c>
      <c r="T18" s="22">
        <f>+'[1]✔3102月末公表分'!T18</f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f t="shared" si="0"/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25" t="s">
        <v>45</v>
      </c>
      <c r="O19" s="225"/>
      <c r="P19" s="19"/>
      <c r="Q19" s="20">
        <f>+'[1]✔3102月末公表分'!Q19</f>
        <v>199314</v>
      </c>
      <c r="R19" s="19"/>
      <c r="S19" s="20">
        <f>+'[1]✔3102月末公表分'!S19</f>
        <v>9458</v>
      </c>
      <c r="T19" s="22">
        <f>+'[1]✔3102月末公表分'!T19</f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f t="shared" si="0"/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25" t="s">
        <v>14</v>
      </c>
      <c r="O20" s="225"/>
      <c r="P20" s="19"/>
      <c r="Q20" s="20">
        <f>+'[1]✔3102月末公表分'!Q20</f>
        <v>319564</v>
      </c>
      <c r="R20" s="19"/>
      <c r="S20" s="20">
        <f>+'[1]✔3102月末公表分'!S20</f>
        <v>15651</v>
      </c>
      <c r="T20" s="22">
        <f>+'[1]✔3102月末公表分'!T20</f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f t="shared" si="0"/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25" t="s">
        <v>49</v>
      </c>
      <c r="O21" s="225"/>
      <c r="P21" s="19"/>
      <c r="Q21" s="20">
        <f>+'[1]✔3102月末公表分'!Q21</f>
        <v>217712</v>
      </c>
      <c r="R21" s="19"/>
      <c r="S21" s="20">
        <f>+'[1]✔3102月末公表分'!S21</f>
        <v>34036</v>
      </c>
      <c r="T21" s="22">
        <f>+'[1]✔3102月末公表分'!T21</f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f t="shared" si="0"/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25" t="s">
        <v>52</v>
      </c>
      <c r="O22" s="225"/>
      <c r="P22" s="19"/>
      <c r="Q22" s="20">
        <f>+'[1]✔3102月末公表分'!Q22</f>
        <v>341260</v>
      </c>
      <c r="R22" s="19"/>
      <c r="S22" s="20">
        <f>+'[1]✔3102月末公表分'!S22</f>
        <v>55530</v>
      </c>
      <c r="T22" s="22">
        <f>+'[1]✔3102月末公表分'!T22</f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f t="shared" si="0"/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25" t="s">
        <v>53</v>
      </c>
      <c r="O23" s="225"/>
      <c r="P23" s="19"/>
      <c r="Q23" s="20">
        <f>+'[1]✔3102月末公表分'!Q23</f>
        <v>586107</v>
      </c>
      <c r="R23" s="19"/>
      <c r="S23" s="20">
        <f>+'[1]✔3102月末公表分'!S23</f>
        <v>83844</v>
      </c>
      <c r="T23" s="22">
        <f>+'[1]✔3102月末公表分'!T23</f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f t="shared" si="0"/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25" t="s">
        <v>55</v>
      </c>
      <c r="O24" s="225"/>
      <c r="P24" s="19"/>
      <c r="Q24" s="20">
        <f>+'[1]✔3102月末公表分'!Q24</f>
        <v>243965</v>
      </c>
      <c r="R24" s="19"/>
      <c r="S24" s="20">
        <f>+'[1]✔3102月末公表分'!S24</f>
        <v>134817</v>
      </c>
      <c r="T24" s="22">
        <f>+'[1]✔3102月末公表分'!T24</f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f t="shared" si="0"/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25" t="s">
        <v>58</v>
      </c>
      <c r="O25" s="225"/>
      <c r="P25" s="19"/>
      <c r="Q25" s="20">
        <f>+'[1]✔3102月末公表分'!Q25</f>
        <v>193827</v>
      </c>
      <c r="R25" s="19"/>
      <c r="S25" s="20">
        <f>+'[1]✔3102月末公表分'!S25</f>
        <v>4090</v>
      </c>
      <c r="T25" s="22">
        <f>+'[1]✔3102月末公表分'!T25</f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f t="shared" si="0"/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25" t="s">
        <v>61</v>
      </c>
      <c r="O26" s="225"/>
      <c r="P26" s="19"/>
      <c r="Q26" s="20">
        <f>+'[1]✔3102月末公表分'!Q26</f>
        <v>197541</v>
      </c>
      <c r="R26" s="19"/>
      <c r="S26" s="20">
        <f>+'[1]✔3102月末公表分'!S26</f>
        <v>12232</v>
      </c>
      <c r="T26" s="22">
        <f>+'[1]✔3102月末公表分'!T26</f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f t="shared" si="0"/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25" t="s">
        <v>63</v>
      </c>
      <c r="O27" s="225"/>
      <c r="P27" s="19"/>
      <c r="Q27" s="20">
        <f>+'[1]✔3102月末公表分'!Q27</f>
        <v>142217</v>
      </c>
      <c r="R27" s="19"/>
      <c r="S27" s="20">
        <f>+'[1]✔3102月末公表分'!S27</f>
        <v>7390</v>
      </c>
      <c r="T27" s="22">
        <f>+'[1]✔3102月末公表分'!T27</f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f t="shared" si="0"/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25" t="s">
        <v>65</v>
      </c>
      <c r="O28" s="225"/>
      <c r="P28" s="19"/>
      <c r="Q28" s="20">
        <f>+'[1]✔3102月末公表分'!Q28</f>
        <v>254917</v>
      </c>
      <c r="R28" s="19"/>
      <c r="S28" s="20">
        <f>+'[1]✔3102月末公表分'!S28</f>
        <v>21201</v>
      </c>
      <c r="T28" s="22">
        <f>+'[1]✔3102月末公表分'!T28</f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f t="shared" si="0"/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25" t="s">
        <v>67</v>
      </c>
      <c r="O29" s="225"/>
      <c r="P29" s="19"/>
      <c r="Q29" s="20">
        <f>+'[1]✔3102月末公表分'!Q29</f>
        <v>234957</v>
      </c>
      <c r="R29" s="19"/>
      <c r="S29" s="20">
        <f>+'[1]✔3102月末公表分'!S29</f>
        <v>9382</v>
      </c>
      <c r="T29" s="22">
        <f>+'[1]✔3102月末公表分'!T29</f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f t="shared" si="0"/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25" t="s">
        <v>70</v>
      </c>
      <c r="O30" s="225"/>
      <c r="P30" s="19"/>
      <c r="Q30" s="20">
        <f>+'[1]✔3102月末公表分'!Q30</f>
        <v>201026</v>
      </c>
      <c r="R30" s="19"/>
      <c r="S30" s="20">
        <f>+'[1]✔3102月末公表分'!S30</f>
        <v>3388</v>
      </c>
      <c r="T30" s="22">
        <f>+'[1]✔3102月末公表分'!T30</f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f t="shared" si="0"/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f>K31/I31*100</f>
        <v>6.2939259158659553</v>
      </c>
      <c r="N31" s="225" t="s">
        <v>73</v>
      </c>
      <c r="O31" s="225"/>
      <c r="P31" s="19"/>
      <c r="Q31" s="20">
        <f>+'[1]✔3102月末公表分'!Q31</f>
        <v>184718</v>
      </c>
      <c r="R31" s="19"/>
      <c r="S31" s="20">
        <f>+'[1]✔3102月末公表分'!S31</f>
        <v>2715</v>
      </c>
      <c r="T31" s="22">
        <f>+'[1]✔3102月末公表分'!T31</f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f t="shared" si="0"/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f>K32/I32*100</f>
        <v>7.2587341259973277</v>
      </c>
      <c r="N32" s="225" t="s">
        <v>75</v>
      </c>
      <c r="O32" s="225"/>
      <c r="P32" s="19"/>
      <c r="Q32" s="20">
        <f>+'[1]✔3102月末公表分'!Q32</f>
        <v>225006</v>
      </c>
      <c r="R32" s="19"/>
      <c r="S32" s="20">
        <f>+'[1]✔3102月末公表分'!S32</f>
        <v>8350</v>
      </c>
      <c r="T32" s="22">
        <f>+'[1]✔3102月末公表分'!T32</f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f t="shared" si="0"/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f t="shared" ref="L33:L34" si="2">K33/I33*100</f>
        <v>6.8525778187327218</v>
      </c>
      <c r="N33" s="225" t="s">
        <v>77</v>
      </c>
      <c r="O33" s="225"/>
      <c r="P33" s="19"/>
      <c r="Q33" s="20">
        <f>+'[1]✔3102月末公表分'!Q33</f>
        <v>262733</v>
      </c>
      <c r="R33" s="19"/>
      <c r="S33" s="20">
        <f>+'[1]✔3102月末公表分'!S33</f>
        <v>67045</v>
      </c>
      <c r="T33" s="22">
        <f>+'[1]✔3102月末公表分'!T33</f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f t="shared" si="0"/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f t="shared" si="2"/>
        <v>13.88831560316954</v>
      </c>
      <c r="N34" s="225" t="s">
        <v>79</v>
      </c>
      <c r="O34" s="225"/>
      <c r="P34" s="19"/>
      <c r="Q34" s="20">
        <f>+'[1]3103月末公表分'!Q34</f>
        <v>293587</v>
      </c>
      <c r="R34" s="19"/>
      <c r="S34" s="21">
        <f>+'[1]3103月末公表分'!S34</f>
        <v>25071</v>
      </c>
      <c r="T34" s="22">
        <f>+'[1]3103月末公表分'!T34</f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f t="shared" si="0"/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f>K35/I35*100</f>
        <v>7.0118228359507135</v>
      </c>
      <c r="N35" s="225" t="s">
        <v>81</v>
      </c>
      <c r="O35" s="225"/>
      <c r="P35" s="19"/>
      <c r="Q35" s="20">
        <f>+'[1]3104月末公表分 '!Q35</f>
        <v>628712</v>
      </c>
      <c r="R35" s="19"/>
      <c r="S35" s="21">
        <f>+'[1]3104月末公表分 '!S35</f>
        <v>9023</v>
      </c>
      <c r="T35" s="22">
        <f>+'[1]3104月末公表分 '!T35</f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f t="shared" si="0"/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f>K36/I36*100</f>
        <v>10.42245070499359</v>
      </c>
      <c r="N36" s="225" t="s">
        <v>84</v>
      </c>
      <c r="O36" s="225"/>
      <c r="P36" s="19"/>
      <c r="Q36" s="20">
        <v>124326</v>
      </c>
      <c r="R36" s="19"/>
      <c r="S36" s="21">
        <v>5005</v>
      </c>
      <c r="T36" s="22">
        <f>+S36/Q36*100</f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f t="shared" si="0"/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f>K37/I37*100</f>
        <v>5.5897317920663987</v>
      </c>
      <c r="N37" s="225" t="s">
        <v>87</v>
      </c>
      <c r="O37" s="225"/>
      <c r="P37" s="19"/>
      <c r="Q37" s="20">
        <v>156097</v>
      </c>
      <c r="R37" s="19"/>
      <c r="S37" s="21">
        <v>17022</v>
      </c>
      <c r="T37" s="22">
        <f>+S37/Q37*100</f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f t="shared" si="0"/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f>K38/I38*100</f>
        <v>7.0304330140886728</v>
      </c>
      <c r="N38" s="226" t="s">
        <v>61</v>
      </c>
      <c r="O38" s="226"/>
      <c r="P38" s="63"/>
      <c r="Q38" s="64">
        <v>248192</v>
      </c>
      <c r="R38" s="63"/>
      <c r="S38" s="65">
        <v>6908</v>
      </c>
      <c r="T38" s="66">
        <f>+S38/Q38*100</f>
        <v>2.7833290355853535</v>
      </c>
    </row>
    <row r="39" spans="1:26" x14ac:dyDescent="0.15">
      <c r="G39" s="67"/>
      <c r="H39" s="68"/>
      <c r="I39" s="69"/>
      <c r="J39" s="68"/>
      <c r="K39" s="69"/>
      <c r="L39" s="70"/>
      <c r="N39" s="71" t="s">
        <v>89</v>
      </c>
      <c r="O39" s="72"/>
      <c r="P39" s="227">
        <f>SUM($C$6:$C$38)+SUM($I$6:$I$38)+SUM($Q$6:$Q38)</f>
        <v>27174383.399259701</v>
      </c>
      <c r="Q39" s="228"/>
      <c r="R39" s="229">
        <f>SUM($D$6:$D$38)+SUM($K$6:$K$38)+SUM($S$6:$S38)</f>
        <v>3009093.9825859996</v>
      </c>
      <c r="S39" s="230"/>
      <c r="T39" s="66">
        <f>R39/P39*100</f>
        <v>11.073274187586442</v>
      </c>
    </row>
    <row r="40" spans="1:26" x14ac:dyDescent="0.15">
      <c r="B40" s="73"/>
      <c r="C40" s="74"/>
      <c r="D40" s="74"/>
      <c r="E40" s="75"/>
      <c r="N40" s="2"/>
    </row>
    <row r="41" spans="1:26" x14ac:dyDescent="0.15">
      <c r="B41" s="209" t="s">
        <v>90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"/>
      <c r="N41" s="2"/>
    </row>
    <row r="42" spans="1:26" x14ac:dyDescent="0.15">
      <c r="B42" s="209" t="s">
        <v>91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"/>
      <c r="N42" s="2"/>
    </row>
    <row r="43" spans="1:26" x14ac:dyDescent="0.15">
      <c r="B43" s="209" t="s">
        <v>92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23" t="s">
        <v>93</v>
      </c>
      <c r="B45" s="223"/>
      <c r="C45" s="223"/>
      <c r="D45" s="223"/>
      <c r="E45" s="223"/>
      <c r="F45" s="223"/>
      <c r="G45" s="223"/>
      <c r="H45" s="223"/>
      <c r="I45" s="223"/>
      <c r="X45" s="50"/>
      <c r="Y45" s="50"/>
      <c r="Z45" s="50"/>
    </row>
    <row r="46" spans="1:26" x14ac:dyDescent="0.15">
      <c r="J46" s="224" t="s">
        <v>94</v>
      </c>
      <c r="K46" s="224"/>
      <c r="L46" s="224"/>
      <c r="M46" s="224"/>
      <c r="N46" s="224"/>
      <c r="O46" s="224"/>
    </row>
    <row r="47" spans="1:26" ht="18" thickBot="1" x14ac:dyDescent="0.25">
      <c r="B47" s="219" t="s">
        <v>95</v>
      </c>
      <c r="C47" s="219"/>
      <c r="J47" s="2"/>
      <c r="L47" s="2"/>
      <c r="N47" s="2"/>
    </row>
    <row r="48" spans="1:26" ht="18" thickBot="1" x14ac:dyDescent="0.25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14">
        <v>2011</v>
      </c>
      <c r="J48" s="215"/>
      <c r="K48" s="214">
        <v>2012</v>
      </c>
      <c r="L48" s="215"/>
      <c r="M48" s="214">
        <v>2013</v>
      </c>
      <c r="N48" s="215"/>
      <c r="O48" s="221">
        <v>2014</v>
      </c>
      <c r="P48" s="222"/>
      <c r="Q48" s="207">
        <v>2015</v>
      </c>
      <c r="R48" s="208"/>
      <c r="S48" s="207">
        <v>2016</v>
      </c>
      <c r="T48" s="208"/>
      <c r="U48" s="207">
        <v>2017</v>
      </c>
      <c r="V48" s="208"/>
      <c r="W48" s="207">
        <v>2018</v>
      </c>
      <c r="X48" s="208"/>
      <c r="Y48" s="80"/>
      <c r="Z48" s="80"/>
    </row>
    <row r="49" spans="2:26" x14ac:dyDescent="0.15">
      <c r="B49" s="81" t="s">
        <v>96</v>
      </c>
      <c r="C49" s="82"/>
      <c r="D49" s="83">
        <v>74465.86815699999</v>
      </c>
      <c r="E49" s="84">
        <v>58963.207877999972</v>
      </c>
      <c r="F49" s="85">
        <v>-20.8184778646708</v>
      </c>
      <c r="G49" s="86">
        <v>65085.726096999992</v>
      </c>
      <c r="H49" s="87">
        <v>10.383624703167516</v>
      </c>
      <c r="I49" s="84">
        <v>52162.666859999998</v>
      </c>
      <c r="J49" s="88">
        <v>-19.855442985671257</v>
      </c>
      <c r="K49" s="84">
        <v>71372.129297000007</v>
      </c>
      <c r="L49" s="88">
        <v>36.826074266019624</v>
      </c>
      <c r="M49" s="84">
        <v>83754.063877999986</v>
      </c>
      <c r="N49" s="88">
        <v>17.348416956253576</v>
      </c>
      <c r="O49" s="89">
        <v>97228</v>
      </c>
      <c r="P49" s="90">
        <v>16.08750130814758</v>
      </c>
      <c r="Q49" s="91">
        <v>87140</v>
      </c>
      <c r="R49" s="92">
        <v>-10.375611963631881</v>
      </c>
      <c r="S49" s="91">
        <v>64214</v>
      </c>
      <c r="T49" s="92">
        <v>-26.309387193022726</v>
      </c>
      <c r="U49" s="91">
        <f>+'[1]✔3102月末公表分'!U49</f>
        <v>79038</v>
      </c>
      <c r="V49" s="92">
        <f t="shared" ref="V49:V61" si="3">(U49/S49-1)*100</f>
        <v>23.085308499704116</v>
      </c>
      <c r="W49" s="91">
        <f>+'[1]✔3102月末公表分'!W49</f>
        <v>115426</v>
      </c>
      <c r="X49" s="92">
        <f>+'[1]✔3102月末公表分'!X49</f>
        <v>46.038614337407324</v>
      </c>
      <c r="Y49" s="93"/>
      <c r="Z49" s="93"/>
    </row>
    <row r="50" spans="2:26" x14ac:dyDescent="0.15">
      <c r="B50" s="94" t="s">
        <v>97</v>
      </c>
      <c r="C50" s="95"/>
      <c r="D50" s="96">
        <v>123756.788416</v>
      </c>
      <c r="E50" s="89">
        <v>64109.766524999999</v>
      </c>
      <c r="F50" s="97">
        <v>-48.196969761772266</v>
      </c>
      <c r="G50" s="98">
        <v>73314.204068549996</v>
      </c>
      <c r="H50" s="99">
        <v>14.357309412382069</v>
      </c>
      <c r="I50" s="89">
        <v>138795.73865499999</v>
      </c>
      <c r="J50" s="100">
        <v>89.316300188192272</v>
      </c>
      <c r="K50" s="89">
        <v>210852.80018000002</v>
      </c>
      <c r="L50" s="100">
        <v>51.915903343480821</v>
      </c>
      <c r="M50" s="89">
        <v>261840.39718900001</v>
      </c>
      <c r="N50" s="100">
        <v>24.181607721345454</v>
      </c>
      <c r="O50" s="89">
        <v>397109</v>
      </c>
      <c r="P50" s="90">
        <v>51.660707921001681</v>
      </c>
      <c r="Q50" s="91">
        <v>401068</v>
      </c>
      <c r="R50" s="92">
        <v>0.99695549584621901</v>
      </c>
      <c r="S50" s="91">
        <v>325756</v>
      </c>
      <c r="T50" s="92">
        <v>-18.777863105508295</v>
      </c>
      <c r="U50" s="91">
        <f>+'[1]✔3102月末公表分'!U50</f>
        <v>489713</v>
      </c>
      <c r="V50" s="92">
        <f t="shared" si="3"/>
        <v>50.331229509203212</v>
      </c>
      <c r="W50" s="91">
        <f>+'[1]✔3102月末公表分'!W50</f>
        <v>433442</v>
      </c>
      <c r="X50" s="92">
        <f>+'[1]✔3102月末公表分'!X50</f>
        <v>-11.490607764139405</v>
      </c>
      <c r="Y50" s="93"/>
      <c r="Z50" s="93"/>
    </row>
    <row r="51" spans="2:26" x14ac:dyDescent="0.15">
      <c r="B51" s="94" t="s">
        <v>98</v>
      </c>
      <c r="C51" s="95"/>
      <c r="D51" s="96">
        <v>1169438.2871020001</v>
      </c>
      <c r="E51" s="89">
        <v>763654.2381190001</v>
      </c>
      <c r="F51" s="97">
        <v>-34.699056244222902</v>
      </c>
      <c r="G51" s="98">
        <v>707206.43444054993</v>
      </c>
      <c r="H51" s="99">
        <v>-7.391801270885356</v>
      </c>
      <c r="I51" s="89">
        <v>866631.61487274989</v>
      </c>
      <c r="J51" s="100">
        <v>22.542948235237215</v>
      </c>
      <c r="K51" s="89">
        <v>902865.58918500005</v>
      </c>
      <c r="L51" s="100">
        <v>4.1810122883147338</v>
      </c>
      <c r="M51" s="89">
        <v>931063.18361599999</v>
      </c>
      <c r="N51" s="100">
        <v>3.1231220647641944</v>
      </c>
      <c r="O51" s="89">
        <v>1683392</v>
      </c>
      <c r="P51" s="90">
        <v>80.803196777919666</v>
      </c>
      <c r="Q51" s="91">
        <v>1523723</v>
      </c>
      <c r="R51" s="92">
        <v>-9.4849565638900462</v>
      </c>
      <c r="S51" s="91">
        <v>1690776</v>
      </c>
      <c r="T51" s="92">
        <v>10.963475644851449</v>
      </c>
      <c r="U51" s="91">
        <f>+'[1]✔3102月末公表分'!U51</f>
        <v>1493187</v>
      </c>
      <c r="V51" s="92">
        <f t="shared" si="3"/>
        <v>-11.686290791920396</v>
      </c>
      <c r="W51" s="91">
        <f>+'[1]✔3102月末公表分'!W51</f>
        <v>1242237</v>
      </c>
      <c r="X51" s="92">
        <f>+'[1]✔3102月末公表分'!X51</f>
        <v>-16.806334370711774</v>
      </c>
      <c r="Y51" s="93"/>
      <c r="Z51" s="93"/>
    </row>
    <row r="52" spans="2:26" x14ac:dyDescent="0.15">
      <c r="B52" s="94" t="s">
        <v>99</v>
      </c>
      <c r="C52" s="95"/>
      <c r="D52" s="96">
        <v>82149.387164999993</v>
      </c>
      <c r="E52" s="89">
        <v>92729.870196050004</v>
      </c>
      <c r="F52" s="97">
        <v>12.879564164975132</v>
      </c>
      <c r="G52" s="98">
        <v>36770.895344900004</v>
      </c>
      <c r="H52" s="99">
        <v>-60.346223641682265</v>
      </c>
      <c r="I52" s="89">
        <v>53816.136776799998</v>
      </c>
      <c r="J52" s="100">
        <v>46.355252631247424</v>
      </c>
      <c r="K52" s="89">
        <v>66521.404869999998</v>
      </c>
      <c r="L52" s="100">
        <v>23.608658766968958</v>
      </c>
      <c r="M52" s="89">
        <v>68074.046228849998</v>
      </c>
      <c r="N52" s="100">
        <v>2.3340477578371432</v>
      </c>
      <c r="O52" s="89">
        <v>77322</v>
      </c>
      <c r="P52" s="90">
        <v>13.585138953045938</v>
      </c>
      <c r="Q52" s="91">
        <v>146310</v>
      </c>
      <c r="R52" s="92">
        <v>89.221696283075971</v>
      </c>
      <c r="S52" s="91">
        <v>74153</v>
      </c>
      <c r="T52" s="92">
        <v>-49.317886678969316</v>
      </c>
      <c r="U52" s="91">
        <f>+'[1]✔3102月末公表分'!U52</f>
        <v>95637</v>
      </c>
      <c r="V52" s="92">
        <f t="shared" si="3"/>
        <v>28.972529769530574</v>
      </c>
      <c r="W52" s="91">
        <f>+'[1]✔3102月末公表分'!W52</f>
        <v>92219</v>
      </c>
      <c r="X52" s="92">
        <f>+'[1]✔3102月末公表分'!X52</f>
        <v>-3.5739305917165898</v>
      </c>
      <c r="Y52" s="93"/>
      <c r="Z52" s="93"/>
    </row>
    <row r="53" spans="2:26" x14ac:dyDescent="0.15">
      <c r="B53" s="94" t="s">
        <v>100</v>
      </c>
      <c r="C53" s="95"/>
      <c r="D53" s="96">
        <v>225821.92133399996</v>
      </c>
      <c r="E53" s="89">
        <v>145672.13092700002</v>
      </c>
      <c r="F53" s="97">
        <v>-35.492475634575392</v>
      </c>
      <c r="G53" s="98">
        <v>134343.03707299998</v>
      </c>
      <c r="H53" s="99">
        <v>-7.777118232503466</v>
      </c>
      <c r="I53" s="89">
        <v>168834.638656</v>
      </c>
      <c r="J53" s="100">
        <v>25.674275596626405</v>
      </c>
      <c r="K53" s="89">
        <v>183752.44197099999</v>
      </c>
      <c r="L53" s="100">
        <v>8.835748063165493</v>
      </c>
      <c r="M53" s="89">
        <v>224090.79685500002</v>
      </c>
      <c r="N53" s="100">
        <v>21.95255445387021</v>
      </c>
      <c r="O53" s="89">
        <v>266510</v>
      </c>
      <c r="P53" s="90">
        <v>18.929471330519519</v>
      </c>
      <c r="Q53" s="91">
        <v>201264</v>
      </c>
      <c r="R53" s="92">
        <v>-24.48163295936363</v>
      </c>
      <c r="S53" s="91">
        <v>222125</v>
      </c>
      <c r="T53" s="92">
        <v>10.364993242706099</v>
      </c>
      <c r="U53" s="91">
        <f>+'[1]✔3102月末公表分'!U53</f>
        <v>225873</v>
      </c>
      <c r="V53" s="92">
        <f t="shared" si="3"/>
        <v>1.6873382104670709</v>
      </c>
      <c r="W53" s="91">
        <f>+'[1]✔3102月末公表分'!W53</f>
        <v>287324</v>
      </c>
      <c r="X53" s="92">
        <f>+'[1]✔3102月末公表分'!X53</f>
        <v>27.205996289950551</v>
      </c>
      <c r="Y53" s="93"/>
      <c r="Z53" s="93"/>
    </row>
    <row r="54" spans="2:26" x14ac:dyDescent="0.15">
      <c r="B54" s="94" t="s">
        <v>101</v>
      </c>
      <c r="C54" s="95"/>
      <c r="D54" s="96">
        <v>424786.96062999999</v>
      </c>
      <c r="E54" s="89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89">
        <v>243332.118472</v>
      </c>
      <c r="J54" s="100">
        <v>-1.3329531164399278</v>
      </c>
      <c r="K54" s="89">
        <v>278852.95514899999</v>
      </c>
      <c r="L54" s="100">
        <v>14.597676993917808</v>
      </c>
      <c r="M54" s="89">
        <v>339882.65114329988</v>
      </c>
      <c r="N54" s="100">
        <v>21.885977848680071</v>
      </c>
      <c r="O54" s="89">
        <v>324805</v>
      </c>
      <c r="P54" s="90">
        <v>-4.4361343812582277</v>
      </c>
      <c r="Q54" s="91">
        <v>389182</v>
      </c>
      <c r="R54" s="92">
        <v>19.820199812195007</v>
      </c>
      <c r="S54" s="91">
        <v>409155</v>
      </c>
      <c r="T54" s="92">
        <v>5.1320461891865454</v>
      </c>
      <c r="U54" s="91">
        <f>+'[1]✔3102月末公表分'!U54</f>
        <v>375343</v>
      </c>
      <c r="V54" s="92">
        <f t="shared" si="3"/>
        <v>-8.2638608840170598</v>
      </c>
      <c r="W54" s="91">
        <f>+'[1]✔3102月末公表分'!W54</f>
        <v>388305</v>
      </c>
      <c r="X54" s="92">
        <f>+'[1]✔3102月末公表分'!X54</f>
        <v>3.4533746466565152</v>
      </c>
      <c r="Y54" s="93"/>
      <c r="Z54" s="93"/>
    </row>
    <row r="55" spans="2:26" x14ac:dyDescent="0.15">
      <c r="B55" s="94" t="s">
        <v>102</v>
      </c>
      <c r="C55" s="95"/>
      <c r="D55" s="96">
        <v>91998.580067000003</v>
      </c>
      <c r="E55" s="89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89">
        <v>83922.548986000009</v>
      </c>
      <c r="J55" s="100">
        <v>31.947387193650979</v>
      </c>
      <c r="K55" s="89">
        <v>73510.594003000006</v>
      </c>
      <c r="L55" s="100">
        <v>-12.406623855928078</v>
      </c>
      <c r="M55" s="89">
        <v>90504.567083999995</v>
      </c>
      <c r="N55" s="100">
        <v>23.117719713034091</v>
      </c>
      <c r="O55" s="89">
        <v>99035</v>
      </c>
      <c r="P55" s="90">
        <v>9.4254170710331699</v>
      </c>
      <c r="Q55" s="91">
        <v>87358</v>
      </c>
      <c r="R55" s="92">
        <v>-11.790781037007115</v>
      </c>
      <c r="S55" s="91">
        <v>98889</v>
      </c>
      <c r="T55" s="92">
        <v>13.199706952998014</v>
      </c>
      <c r="U55" s="91">
        <f>+'[1]✔3102月末公表分'!U55</f>
        <v>114157</v>
      </c>
      <c r="V55" s="92">
        <f t="shared" si="3"/>
        <v>15.439533214007618</v>
      </c>
      <c r="W55" s="91">
        <f>+'[1]✔3102月末公表分'!W55</f>
        <v>110960</v>
      </c>
      <c r="X55" s="92">
        <f>+'[1]✔3102月末公表分'!X55</f>
        <v>-2.8005290958942552</v>
      </c>
      <c r="Y55" s="93"/>
      <c r="Z55" s="93"/>
    </row>
    <row r="56" spans="2:26" x14ac:dyDescent="0.15">
      <c r="B56" s="94" t="s">
        <v>103</v>
      </c>
      <c r="C56" s="95"/>
      <c r="D56" s="96">
        <v>40942.404685999994</v>
      </c>
      <c r="E56" s="89">
        <v>35465.734689000004</v>
      </c>
      <c r="F56" s="97">
        <v>-13.37652255406655</v>
      </c>
      <c r="G56" s="98">
        <v>26863.497335999997</v>
      </c>
      <c r="H56" s="99">
        <v>-24.255065990972025</v>
      </c>
      <c r="I56" s="89">
        <v>28227.763467499997</v>
      </c>
      <c r="J56" s="100">
        <v>5.0785127283919707</v>
      </c>
      <c r="K56" s="89">
        <v>34797.793954000008</v>
      </c>
      <c r="L56" s="100">
        <v>23.275065678031524</v>
      </c>
      <c r="M56" s="89">
        <v>42747.456858999998</v>
      </c>
      <c r="N56" s="100">
        <v>22.845307135012138</v>
      </c>
      <c r="O56" s="89">
        <v>50578</v>
      </c>
      <c r="P56" s="90">
        <v>18.31814970146317</v>
      </c>
      <c r="Q56" s="91">
        <v>81052</v>
      </c>
      <c r="R56" s="92">
        <v>60.251492743880732</v>
      </c>
      <c r="S56" s="91">
        <v>78391</v>
      </c>
      <c r="T56" s="92">
        <v>-3.2830775304742654</v>
      </c>
      <c r="U56" s="91">
        <f>+'[1]✔3102月末公表分'!U56</f>
        <v>59327</v>
      </c>
      <c r="V56" s="92">
        <f t="shared" si="3"/>
        <v>-24.319118266127493</v>
      </c>
      <c r="W56" s="91">
        <f>+'[1]✔3102月末公表分'!W56</f>
        <v>59638</v>
      </c>
      <c r="X56" s="92">
        <f>+'[1]✔3102月末公表分'!X56</f>
        <v>0.524213258718631</v>
      </c>
      <c r="Y56" s="93"/>
      <c r="Z56" s="93"/>
    </row>
    <row r="57" spans="2:26" ht="14.25" thickBot="1" x14ac:dyDescent="0.2">
      <c r="B57" s="94" t="s">
        <v>104</v>
      </c>
      <c r="C57" s="101"/>
      <c r="D57" s="96">
        <v>173321.351245</v>
      </c>
      <c r="E57" s="89">
        <v>91957.925027000019</v>
      </c>
      <c r="F57" s="97">
        <v>-46.943683298999872</v>
      </c>
      <c r="G57" s="98">
        <v>125849.024</v>
      </c>
      <c r="H57" s="99">
        <v>36.855006203162063</v>
      </c>
      <c r="I57" s="89">
        <v>126708.88219915002</v>
      </c>
      <c r="J57" s="100">
        <v>0.6832458225103144</v>
      </c>
      <c r="K57" s="89">
        <v>135836.60093099999</v>
      </c>
      <c r="L57" s="100">
        <v>7.2036928851631821</v>
      </c>
      <c r="M57" s="89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f>+'[1]✔3102月末公表分'!U57</f>
        <v>224963</v>
      </c>
      <c r="V57" s="105">
        <f t="shared" si="3"/>
        <v>8.5786407579552915</v>
      </c>
      <c r="W57" s="106">
        <f>+'[1]✔3102月末公表分'!W57</f>
        <v>178785</v>
      </c>
      <c r="X57" s="105">
        <f>+'[1]✔3102月末公表分'!X57</f>
        <v>-20.526931095335677</v>
      </c>
      <c r="Y57" s="93"/>
      <c r="Z57" s="93"/>
    </row>
    <row r="58" spans="2:26" ht="15" thickTop="1" thickBot="1" x14ac:dyDescent="0.2">
      <c r="B58" s="107" t="s">
        <v>105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f>+'[1]✔3102月末公表分'!U58</f>
        <v>3157238</v>
      </c>
      <c r="V58" s="117">
        <f t="shared" si="3"/>
        <v>-0.42294193489784693</v>
      </c>
      <c r="W58" s="116">
        <f>+'[1]✔3102月末公表分'!W58</f>
        <v>2908336</v>
      </c>
      <c r="X58" s="117">
        <f>+'[1]✔3102月末公表分'!X58</f>
        <v>-7.8835361794074466</v>
      </c>
      <c r="Y58" s="93"/>
      <c r="Z58" s="93"/>
    </row>
    <row r="59" spans="2:26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5"/>
      <c r="Z59" s="125"/>
    </row>
    <row r="60" spans="2:26" x14ac:dyDescent="0.15">
      <c r="B60" s="126" t="s">
        <v>106</v>
      </c>
      <c r="C60" s="127"/>
      <c r="D60" s="96">
        <v>304986.14908800001</v>
      </c>
      <c r="E60" s="84">
        <v>148632.11752500001</v>
      </c>
      <c r="F60" s="97">
        <v>-51.26594503735511</v>
      </c>
      <c r="G60" s="98">
        <v>150024.44353804999</v>
      </c>
      <c r="H60" s="99">
        <v>0.93675985798682415</v>
      </c>
      <c r="I60" s="89">
        <v>326871.2629643</v>
      </c>
      <c r="J60" s="100">
        <v>117.87867047238683</v>
      </c>
      <c r="K60" s="89">
        <v>404012.08252400008</v>
      </c>
      <c r="L60" s="100">
        <v>23.599755714262717</v>
      </c>
      <c r="M60" s="89">
        <v>428129.34528349998</v>
      </c>
      <c r="N60" s="128">
        <v>5.969440965436279</v>
      </c>
      <c r="O60" s="129">
        <v>565145</v>
      </c>
      <c r="P60" s="88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f>+'[1]✔3102月末公表分'!U60</f>
        <v>708714</v>
      </c>
      <c r="V60" s="131">
        <f t="shared" si="3"/>
        <v>25.490300235854058</v>
      </c>
      <c r="W60" s="130">
        <f>+'[1]✔3102月末公表分'!W60</f>
        <v>617688</v>
      </c>
      <c r="X60" s="131">
        <f>+'[1]✔3102月末公表分'!X60</f>
        <v>-12.843826988037488</v>
      </c>
      <c r="Y60" s="93"/>
      <c r="Z60" s="93"/>
    </row>
    <row r="61" spans="2:26" ht="14.25" thickBot="1" x14ac:dyDescent="0.2">
      <c r="B61" s="132" t="s">
        <v>107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f>+'[1]✔3102月末公表分'!U61</f>
        <v>422475</v>
      </c>
      <c r="V61" s="141">
        <f t="shared" si="3"/>
        <v>48.210320258480067</v>
      </c>
      <c r="W61" s="140">
        <f>+'[1]✔3102月末公表分'!W61</f>
        <v>316830</v>
      </c>
      <c r="X61" s="141">
        <f>+'[1]✔3102月末公表分'!X61</f>
        <v>-25.006213385407417</v>
      </c>
      <c r="Y61" s="93"/>
      <c r="Z61" s="93"/>
    </row>
    <row r="62" spans="2:26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26" ht="18" thickBot="1" x14ac:dyDescent="0.25">
      <c r="B63" s="219" t="s">
        <v>108</v>
      </c>
      <c r="C63" s="219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26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14">
        <v>2011</v>
      </c>
      <c r="J64" s="220"/>
      <c r="K64" s="214">
        <v>2012</v>
      </c>
      <c r="L64" s="220"/>
      <c r="M64" s="214">
        <v>2013</v>
      </c>
      <c r="N64" s="220"/>
      <c r="O64" s="214">
        <v>2014</v>
      </c>
      <c r="P64" s="220"/>
      <c r="Q64" s="211">
        <v>2015</v>
      </c>
      <c r="R64" s="206"/>
      <c r="S64" s="205">
        <v>2016</v>
      </c>
      <c r="T64" s="206"/>
      <c r="U64" s="207">
        <v>2017</v>
      </c>
      <c r="V64" s="208"/>
      <c r="W64" s="207">
        <v>2018</v>
      </c>
      <c r="X64" s="208"/>
      <c r="Y64" s="80"/>
      <c r="Z64" s="80"/>
    </row>
    <row r="65" spans="2:26" x14ac:dyDescent="0.15">
      <c r="B65" s="81" t="s">
        <v>96</v>
      </c>
      <c r="C65" s="82"/>
      <c r="D65" s="83">
        <v>107370.51606099999</v>
      </c>
      <c r="E65" s="146">
        <v>53973.204406000004</v>
      </c>
      <c r="F65" s="85">
        <v>-49.731819883089301</v>
      </c>
      <c r="G65" s="86">
        <v>50534.686978000005</v>
      </c>
      <c r="H65" s="87">
        <v>-6.3707861444256775</v>
      </c>
      <c r="I65" s="84">
        <v>51523.208510999997</v>
      </c>
      <c r="J65" s="147">
        <v>1.9561247770869539</v>
      </c>
      <c r="K65" s="84">
        <v>98968.325317999988</v>
      </c>
      <c r="L65" s="88">
        <v>92.084942258342963</v>
      </c>
      <c r="M65" s="84">
        <v>130115.432594</v>
      </c>
      <c r="N65" s="88">
        <v>31.471793804653881</v>
      </c>
      <c r="O65" s="84">
        <v>82911</v>
      </c>
      <c r="P65" s="88">
        <v>-36.278888409257561</v>
      </c>
      <c r="Q65" s="91">
        <v>81708</v>
      </c>
      <c r="R65" s="92">
        <v>-1.4509534319933404</v>
      </c>
      <c r="S65" s="91">
        <v>92754</v>
      </c>
      <c r="T65" s="92">
        <v>13.518872081069166</v>
      </c>
      <c r="U65" s="91">
        <f>+'[1]✔3102月末公表分'!U65</f>
        <v>97148</v>
      </c>
      <c r="V65" s="92">
        <f t="shared" ref="V65:V74" si="4">(U65/S65-1)*100</f>
        <v>4.7372620048730996</v>
      </c>
      <c r="W65" s="91">
        <f>+'[1]✔3102月末公表分'!W65</f>
        <v>127157.79288100002</v>
      </c>
      <c r="X65" s="92">
        <f>+'[1]✔3102月末公表分'!X65</f>
        <v>30.890798452876034</v>
      </c>
      <c r="Y65" s="93"/>
      <c r="Z65" s="93"/>
    </row>
    <row r="66" spans="2:26" x14ac:dyDescent="0.15">
      <c r="B66" s="94" t="s">
        <v>97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89">
        <v>373960.712917</v>
      </c>
      <c r="J66" s="149">
        <v>170.44415480832237</v>
      </c>
      <c r="K66" s="89">
        <v>233728.78730700002</v>
      </c>
      <c r="L66" s="100">
        <v>-37.499106394399305</v>
      </c>
      <c r="M66" s="89">
        <v>451159.11825399997</v>
      </c>
      <c r="N66" s="100">
        <v>93.026765531199956</v>
      </c>
      <c r="O66" s="89">
        <v>386197</v>
      </c>
      <c r="P66" s="100">
        <v>-14.39893723203588</v>
      </c>
      <c r="Q66" s="91">
        <v>318386</v>
      </c>
      <c r="R66" s="92">
        <v>-17.558655297684854</v>
      </c>
      <c r="S66" s="91">
        <v>359959</v>
      </c>
      <c r="T66" s="92">
        <v>13.057420866495395</v>
      </c>
      <c r="U66" s="91">
        <f>+'[1]✔3102月末公表分'!U66</f>
        <v>238332</v>
      </c>
      <c r="V66" s="92">
        <f t="shared" si="4"/>
        <v>-33.789125983792601</v>
      </c>
      <c r="W66" s="91">
        <f>+'[1]✔3102月末公表分'!W66</f>
        <v>258936.22906352</v>
      </c>
      <c r="X66" s="92">
        <f>+'[1]✔3102月末公表分'!X66</f>
        <v>8.6451794402430338</v>
      </c>
      <c r="Y66" s="93"/>
      <c r="Z66" s="93"/>
    </row>
    <row r="67" spans="2:26" x14ac:dyDescent="0.15">
      <c r="B67" s="94" t="s">
        <v>98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89">
        <v>1083908.1906834</v>
      </c>
      <c r="J67" s="149">
        <v>-7.5636106211267933</v>
      </c>
      <c r="K67" s="89">
        <v>1150309.8317710003</v>
      </c>
      <c r="L67" s="100">
        <v>6.1261314988065863</v>
      </c>
      <c r="M67" s="89">
        <v>1602266.2021930502</v>
      </c>
      <c r="N67" s="100">
        <v>39.289968488422325</v>
      </c>
      <c r="O67" s="89">
        <v>1360167</v>
      </c>
      <c r="P67" s="100">
        <v>-15.109798974832312</v>
      </c>
      <c r="Q67" s="91">
        <v>1504993</v>
      </c>
      <c r="R67" s="92">
        <v>10.647663117837736</v>
      </c>
      <c r="S67" s="91">
        <v>1679903</v>
      </c>
      <c r="T67" s="92">
        <v>11.621980966024426</v>
      </c>
      <c r="U67" s="91">
        <f>+'[1]✔3102月末公表分'!U67</f>
        <v>1578751</v>
      </c>
      <c r="V67" s="92">
        <f t="shared" si="4"/>
        <v>-6.0213000393475102</v>
      </c>
      <c r="W67" s="91">
        <f>+'[1]✔3102月末公表分'!W67</f>
        <v>1395508.4990027999</v>
      </c>
      <c r="X67" s="92">
        <f>+'[1]✔3102月末公表分'!X67</f>
        <v>-11.606801895751772</v>
      </c>
      <c r="Y67" s="93"/>
      <c r="Z67" s="93"/>
    </row>
    <row r="68" spans="2:26" x14ac:dyDescent="0.15">
      <c r="B68" s="94" t="s">
        <v>99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89">
        <v>68356.702199999985</v>
      </c>
      <c r="J68" s="149">
        <v>9.3624283406148479</v>
      </c>
      <c r="K68" s="89">
        <v>70899.061984</v>
      </c>
      <c r="L68" s="100">
        <v>3.7192545897862361</v>
      </c>
      <c r="M68" s="89">
        <v>96621.92969260001</v>
      </c>
      <c r="N68" s="100">
        <v>36.28097042300076</v>
      </c>
      <c r="O68" s="89">
        <v>96253</v>
      </c>
      <c r="P68" s="100">
        <v>-0.38182811477037726</v>
      </c>
      <c r="Q68" s="91">
        <v>74952</v>
      </c>
      <c r="R68" s="92">
        <v>-22.13021931783944</v>
      </c>
      <c r="S68" s="91">
        <v>92858</v>
      </c>
      <c r="T68" s="92">
        <v>23.889956238659416</v>
      </c>
      <c r="U68" s="91">
        <f>+'[1]✔3102月末公表分'!U68</f>
        <v>90261</v>
      </c>
      <c r="V68" s="92">
        <f t="shared" si="4"/>
        <v>-2.7967434146761727</v>
      </c>
      <c r="W68" s="91">
        <f>+'[1]✔3102月末公表分'!W68</f>
        <v>84684.450168879994</v>
      </c>
      <c r="X68" s="92">
        <f>+'[1]✔3102月末公表分'!X68</f>
        <v>-6.1782495553118206</v>
      </c>
      <c r="Y68" s="93"/>
      <c r="Z68" s="93"/>
    </row>
    <row r="69" spans="2:26" x14ac:dyDescent="0.15">
      <c r="B69" s="94" t="s">
        <v>100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89">
        <v>233336.693661</v>
      </c>
      <c r="J69" s="149">
        <v>0.8839992810770525</v>
      </c>
      <c r="K69" s="89">
        <v>286657.67228700005</v>
      </c>
      <c r="L69" s="100">
        <v>22.851518888609391</v>
      </c>
      <c r="M69" s="89">
        <v>332934.79825199995</v>
      </c>
      <c r="N69" s="100">
        <v>16.143689996431519</v>
      </c>
      <c r="O69" s="89">
        <v>273509</v>
      </c>
      <c r="P69" s="100">
        <v>-17.849079929163871</v>
      </c>
      <c r="Q69" s="91">
        <v>295270</v>
      </c>
      <c r="R69" s="92">
        <v>7.9562281314325967</v>
      </c>
      <c r="S69" s="91">
        <v>387226</v>
      </c>
      <c r="T69" s="92">
        <v>31.143021641209746</v>
      </c>
      <c r="U69" s="91">
        <f>+'[1]✔3102月末公表分'!U69</f>
        <v>321679</v>
      </c>
      <c r="V69" s="92">
        <f t="shared" si="4"/>
        <v>-16.927324094972963</v>
      </c>
      <c r="W69" s="91">
        <f>+'[1]✔3102月末公表分'!W69</f>
        <v>306546.12938763958</v>
      </c>
      <c r="X69" s="92">
        <f>+'[1]✔3102月末公表分'!X69</f>
        <v>-4.7043389877363566</v>
      </c>
      <c r="Y69" s="93"/>
      <c r="Z69" s="93"/>
    </row>
    <row r="70" spans="2:26" x14ac:dyDescent="0.15">
      <c r="B70" s="94" t="s">
        <v>101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89">
        <v>318082.3917255</v>
      </c>
      <c r="J70" s="149">
        <v>-11.929209017354092</v>
      </c>
      <c r="K70" s="89">
        <v>348991.59079000005</v>
      </c>
      <c r="L70" s="100">
        <v>9.717356216050522</v>
      </c>
      <c r="M70" s="89">
        <v>609515.34236299992</v>
      </c>
      <c r="N70" s="100">
        <v>74.650438133268878</v>
      </c>
      <c r="O70" s="89">
        <v>455090</v>
      </c>
      <c r="P70" s="100">
        <v>-25.335759681506286</v>
      </c>
      <c r="Q70" s="91">
        <v>491805</v>
      </c>
      <c r="R70" s="92">
        <v>8.0676349733019848</v>
      </c>
      <c r="S70" s="91">
        <v>446427</v>
      </c>
      <c r="T70" s="92">
        <v>-9.2268277061030251</v>
      </c>
      <c r="U70" s="91">
        <f>+'[1]✔3102月末公表分'!U70</f>
        <v>414677</v>
      </c>
      <c r="V70" s="92">
        <f t="shared" si="4"/>
        <v>-7.1120250343281182</v>
      </c>
      <c r="W70" s="91">
        <f>+'[1]✔3102月末公表分'!W70</f>
        <v>434084.04379799997</v>
      </c>
      <c r="X70" s="92">
        <f>+'[1]✔3102月末公表分'!X70</f>
        <v>4.6800386319954868</v>
      </c>
      <c r="Y70" s="93"/>
      <c r="Z70" s="93"/>
    </row>
    <row r="71" spans="2:26" x14ac:dyDescent="0.15">
      <c r="B71" s="94" t="s">
        <v>102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89">
        <v>106085.06821100001</v>
      </c>
      <c r="J71" s="149">
        <v>4.4536017408902229</v>
      </c>
      <c r="K71" s="89">
        <v>83629.522797999991</v>
      </c>
      <c r="L71" s="100">
        <v>-21.167489253375994</v>
      </c>
      <c r="M71" s="89">
        <v>193028.92836705002</v>
      </c>
      <c r="N71" s="100">
        <v>130.81433674241453</v>
      </c>
      <c r="O71" s="89">
        <v>121710</v>
      </c>
      <c r="P71" s="100">
        <v>-36.947274675552798</v>
      </c>
      <c r="Q71" s="91">
        <v>165673</v>
      </c>
      <c r="R71" s="92">
        <v>36.121107550735367</v>
      </c>
      <c r="S71" s="91">
        <v>146709</v>
      </c>
      <c r="T71" s="92">
        <v>-11.446644896875169</v>
      </c>
      <c r="U71" s="91">
        <f>+'[1]✔3102月末公表分'!U71</f>
        <v>149473</v>
      </c>
      <c r="V71" s="92">
        <f t="shared" si="4"/>
        <v>1.8840016631563206</v>
      </c>
      <c r="W71" s="91">
        <f>+'[1]✔3102月末公表分'!W71</f>
        <v>134999.07437404001</v>
      </c>
      <c r="X71" s="92">
        <f>+'[1]✔3102月末公表分'!X71</f>
        <v>-9.6833044268596957</v>
      </c>
      <c r="Y71" s="93"/>
      <c r="Z71" s="93"/>
    </row>
    <row r="72" spans="2:26" x14ac:dyDescent="0.15">
      <c r="B72" s="94" t="s">
        <v>103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89">
        <v>43654.617416000008</v>
      </c>
      <c r="J72" s="149">
        <v>-3.2237077472826448</v>
      </c>
      <c r="K72" s="89">
        <v>44633.086684000002</v>
      </c>
      <c r="L72" s="100">
        <v>2.2413877979408747</v>
      </c>
      <c r="M72" s="89">
        <v>62242.411947999994</v>
      </c>
      <c r="N72" s="100">
        <v>39.453523321550946</v>
      </c>
      <c r="O72" s="89">
        <v>83094</v>
      </c>
      <c r="P72" s="100">
        <v>33.500610595586046</v>
      </c>
      <c r="Q72" s="91">
        <v>41935</v>
      </c>
      <c r="R72" s="92">
        <v>-49.533058945290875</v>
      </c>
      <c r="S72" s="91">
        <v>49307</v>
      </c>
      <c r="T72" s="92">
        <v>17.579587456778345</v>
      </c>
      <c r="U72" s="91">
        <f>+'[1]✔3102月末公表分'!U72</f>
        <v>59929</v>
      </c>
      <c r="V72" s="92">
        <f t="shared" si="4"/>
        <v>21.5425801610319</v>
      </c>
      <c r="W72" s="91">
        <f>+'[1]✔3102月末公表分'!W72</f>
        <v>52496.664212999996</v>
      </c>
      <c r="X72" s="92">
        <f>+'[1]✔3102月末公表分'!X72</f>
        <v>-12.40190189557644</v>
      </c>
      <c r="Y72" s="93"/>
      <c r="Z72" s="93"/>
    </row>
    <row r="73" spans="2:26" ht="14.25" thickBot="1" x14ac:dyDescent="0.2">
      <c r="B73" s="94" t="s">
        <v>104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89">
        <v>133779.22550815</v>
      </c>
      <c r="J73" s="149">
        <v>-25.373803814047371</v>
      </c>
      <c r="K73" s="89">
        <v>183200.597175</v>
      </c>
      <c r="L73" s="100">
        <v>36.942486009413457</v>
      </c>
      <c r="M73" s="89">
        <v>328203.96683200006</v>
      </c>
      <c r="N73" s="100">
        <v>79.150052943597913</v>
      </c>
      <c r="O73" s="89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f>+'[1]✔3102月末公表分'!U73</f>
        <v>253041</v>
      </c>
      <c r="V73" s="105">
        <f t="shared" si="4"/>
        <v>12.684028179802098</v>
      </c>
      <c r="W73" s="106">
        <f>+'[1]✔3102月末公表分'!W73</f>
        <v>297501.89493607997</v>
      </c>
      <c r="X73" s="105">
        <f>+'[1]✔3102月末公表分'!X73</f>
        <v>17.570628845159476</v>
      </c>
      <c r="Y73" s="93"/>
      <c r="Z73" s="93"/>
    </row>
    <row r="74" spans="2:26" ht="15" thickTop="1" thickBot="1" x14ac:dyDescent="0.2">
      <c r="B74" s="107" t="s">
        <v>105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f>+'[1]✔3102月末公表分'!U74</f>
        <v>3203291</v>
      </c>
      <c r="V74" s="117">
        <f t="shared" si="4"/>
        <v>-7.9434985937010154</v>
      </c>
      <c r="W74" s="116">
        <f>+'[1]✔3102月末公表分'!W74</f>
        <v>3091914.7778249597</v>
      </c>
      <c r="X74" s="117">
        <f>+'[1]✔3102月末公表分'!X74</f>
        <v>-3.476931136604211</v>
      </c>
      <c r="Y74" s="93"/>
      <c r="Z74" s="93"/>
    </row>
    <row r="75" spans="2:26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5"/>
      <c r="Z75" s="125"/>
    </row>
    <row r="76" spans="2:26" x14ac:dyDescent="0.15">
      <c r="B76" s="126" t="s">
        <v>106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89">
        <v>561706.72904250002</v>
      </c>
      <c r="J76" s="147">
        <v>77.445403542448403</v>
      </c>
      <c r="K76" s="89">
        <v>456038.43638500001</v>
      </c>
      <c r="L76" s="100">
        <v>-18.812004057281804</v>
      </c>
      <c r="M76" s="89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f>+'[1]✔3102月末公表分'!U76</f>
        <v>467039</v>
      </c>
      <c r="V76" s="131">
        <f t="shared" ref="V76:V77" si="5">(U76/S76-1)*100</f>
        <v>-10.120509287413304</v>
      </c>
      <c r="W76" s="130">
        <f>+'[1]✔3102月末公表分'!W76</f>
        <v>495952.8032728</v>
      </c>
      <c r="X76" s="131">
        <f>+'[1]✔3102月末公表分'!X76</f>
        <v>6.1908755527482651</v>
      </c>
      <c r="Y76" s="93"/>
      <c r="Z76" s="93"/>
    </row>
    <row r="77" spans="2:26" ht="14.25" thickBot="1" x14ac:dyDescent="0.2">
      <c r="B77" s="132" t="s">
        <v>107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f>+'[1]✔3102月末公表分'!U77</f>
        <v>179411</v>
      </c>
      <c r="V77" s="141">
        <f t="shared" si="5"/>
        <v>-42.768507383175482</v>
      </c>
      <c r="W77" s="140">
        <f>+'[1]✔3102月末公表分'!W77</f>
        <v>222392.87033984001</v>
      </c>
      <c r="X77" s="141">
        <f>+'[1]✔3102月末公表分'!X77</f>
        <v>23.957210170970566</v>
      </c>
      <c r="Y77" s="93"/>
      <c r="Z77" s="93"/>
    </row>
    <row r="78" spans="2:26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26" ht="18" thickBot="1" x14ac:dyDescent="0.25">
      <c r="B79" s="210" t="s">
        <v>109</v>
      </c>
      <c r="C79" s="210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26" ht="14.25" thickBot="1" x14ac:dyDescent="0.2">
      <c r="B80" s="56"/>
      <c r="C80" s="56"/>
      <c r="D80" s="159">
        <v>2008</v>
      </c>
      <c r="E80" s="211">
        <v>2009</v>
      </c>
      <c r="F80" s="216"/>
      <c r="G80" s="211">
        <v>2010</v>
      </c>
      <c r="H80" s="216"/>
      <c r="I80" s="211">
        <v>2011</v>
      </c>
      <c r="J80" s="217"/>
      <c r="K80" s="214">
        <v>2012</v>
      </c>
      <c r="L80" s="215"/>
      <c r="M80" s="214">
        <v>2013</v>
      </c>
      <c r="N80" s="215"/>
      <c r="O80" s="218">
        <v>2014</v>
      </c>
      <c r="P80" s="206"/>
      <c r="Q80" s="211">
        <v>2015</v>
      </c>
      <c r="R80" s="206"/>
      <c r="S80" s="205">
        <v>2016</v>
      </c>
      <c r="T80" s="206"/>
      <c r="U80" s="207">
        <v>2017</v>
      </c>
      <c r="V80" s="208"/>
      <c r="W80" s="207">
        <v>2018</v>
      </c>
      <c r="X80" s="208"/>
      <c r="Y80" s="80"/>
      <c r="Z80" s="80"/>
    </row>
    <row r="81" spans="2:26" x14ac:dyDescent="0.15">
      <c r="B81" s="81" t="s">
        <v>96</v>
      </c>
      <c r="C81" s="82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4">
        <v>60045.938540000017</v>
      </c>
      <c r="L81" s="88">
        <v>-3.2064196405434675</v>
      </c>
      <c r="M81" s="84">
        <v>56709</v>
      </c>
      <c r="N81" s="88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1">
        <v>76548</v>
      </c>
      <c r="T81" s="92">
        <v>-22.523051386119576</v>
      </c>
      <c r="U81" s="91">
        <f>+'[1]✔3102月末公表分'!U81</f>
        <v>123426.28833840009</v>
      </c>
      <c r="V81" s="92">
        <f t="shared" ref="V81:V90" si="6">(U81/S81-1)*100</f>
        <v>61.240382947170517</v>
      </c>
      <c r="W81" s="91">
        <f>+'[1]✔3102月末公表分'!W81</f>
        <v>85414</v>
      </c>
      <c r="X81" s="92">
        <f>+'[1]✔3102月末公表分'!X81</f>
        <v>-30.797562537229595</v>
      </c>
      <c r="Y81" s="93"/>
      <c r="Z81" s="93"/>
    </row>
    <row r="82" spans="2:26" x14ac:dyDescent="0.15">
      <c r="B82" s="94" t="s">
        <v>97</v>
      </c>
      <c r="C82" s="95"/>
      <c r="D82" s="166">
        <v>121628.25643100002</v>
      </c>
      <c r="E82" s="91">
        <v>117532.23590285002</v>
      </c>
      <c r="F82" s="167">
        <v>-3.3676553856329283</v>
      </c>
      <c r="G82" s="91">
        <v>99714.388515999992</v>
      </c>
      <c r="H82" s="168">
        <v>-15.159966327517104</v>
      </c>
      <c r="I82" s="91">
        <v>293183.78359140002</v>
      </c>
      <c r="J82" s="169">
        <v>194.02354861189997</v>
      </c>
      <c r="K82" s="89">
        <v>219811.99767299945</v>
      </c>
      <c r="L82" s="100">
        <v>-25.025867740576079</v>
      </c>
      <c r="M82" s="89">
        <v>339041</v>
      </c>
      <c r="N82" s="100">
        <v>54.241353333392681</v>
      </c>
      <c r="O82" s="91">
        <v>377756</v>
      </c>
      <c r="P82" s="170">
        <v>11.418972926578208</v>
      </c>
      <c r="Q82" s="165">
        <v>275731</v>
      </c>
      <c r="R82" s="170">
        <v>-27.008174588888068</v>
      </c>
      <c r="S82" s="91">
        <v>281471</v>
      </c>
      <c r="T82" s="92">
        <v>2.081739086283374</v>
      </c>
      <c r="U82" s="91">
        <f>+'[1]✔3102月末公表分'!U82</f>
        <v>295094.29140099999</v>
      </c>
      <c r="V82" s="92">
        <f t="shared" si="6"/>
        <v>4.8400337516120606</v>
      </c>
      <c r="W82" s="91">
        <f>+'[1]✔3102月末公表分'!W82</f>
        <v>224540</v>
      </c>
      <c r="X82" s="92">
        <f>+'[1]✔3102月末公表分'!X82</f>
        <v>-23.909066849797046</v>
      </c>
      <c r="Y82" s="93"/>
      <c r="Z82" s="93"/>
    </row>
    <row r="83" spans="2:26" x14ac:dyDescent="0.15">
      <c r="B83" s="94" t="s">
        <v>98</v>
      </c>
      <c r="C83" s="95"/>
      <c r="D83" s="166">
        <v>1221382.0205289498</v>
      </c>
      <c r="E83" s="91">
        <v>940021.02486449992</v>
      </c>
      <c r="F83" s="167">
        <v>-23.036281109050506</v>
      </c>
      <c r="G83" s="91">
        <v>953375.41664025001</v>
      </c>
      <c r="H83" s="168">
        <v>1.420648200679886</v>
      </c>
      <c r="I83" s="91">
        <v>994620.81650249986</v>
      </c>
      <c r="J83" s="169">
        <v>4.326249569933438</v>
      </c>
      <c r="K83" s="89">
        <v>1071460.2768880003</v>
      </c>
      <c r="L83" s="100">
        <v>7.7255029364557082</v>
      </c>
      <c r="M83" s="89">
        <v>1272596</v>
      </c>
      <c r="N83" s="100">
        <v>18.77211199058053</v>
      </c>
      <c r="O83" s="91">
        <v>1360922</v>
      </c>
      <c r="P83" s="170">
        <v>6.9406158749516722</v>
      </c>
      <c r="Q83" s="165">
        <v>1367594</v>
      </c>
      <c r="R83" s="170">
        <v>0.49025587065238962</v>
      </c>
      <c r="S83" s="91">
        <v>1648228</v>
      </c>
      <c r="T83" s="92">
        <v>20.520271367087005</v>
      </c>
      <c r="U83" s="91">
        <f>+'[1]✔3102月末公表分'!U83</f>
        <v>1596504.384527998</v>
      </c>
      <c r="V83" s="92">
        <f t="shared" si="6"/>
        <v>-3.1381347405821214</v>
      </c>
      <c r="W83" s="91">
        <f>+'[1]✔3102月末公表分'!W83</f>
        <v>1431628</v>
      </c>
      <c r="X83" s="92">
        <f>+'[1]✔3102月末公表分'!X83</f>
        <v>-10.327336781899488</v>
      </c>
      <c r="Y83" s="93"/>
      <c r="Z83" s="93"/>
    </row>
    <row r="84" spans="2:26" x14ac:dyDescent="0.15">
      <c r="B84" s="94" t="s">
        <v>99</v>
      </c>
      <c r="C84" s="95"/>
      <c r="D84" s="166">
        <v>68016.381769</v>
      </c>
      <c r="E84" s="91">
        <v>83876.646071850002</v>
      </c>
      <c r="F84" s="167">
        <v>23.318300518712199</v>
      </c>
      <c r="G84" s="91">
        <v>50543.124562999998</v>
      </c>
      <c r="H84" s="168">
        <v>-39.741123506888918</v>
      </c>
      <c r="I84" s="91">
        <v>71434.732357999994</v>
      </c>
      <c r="J84" s="169">
        <v>41.334222954418735</v>
      </c>
      <c r="K84" s="89">
        <v>67409.96755300001</v>
      </c>
      <c r="L84" s="100">
        <v>-5.6341847615941294</v>
      </c>
      <c r="M84" s="89">
        <v>50016</v>
      </c>
      <c r="N84" s="100">
        <v>-25.803257566211222</v>
      </c>
      <c r="O84" s="91">
        <v>86962</v>
      </c>
      <c r="P84" s="170">
        <v>73.868362124120296</v>
      </c>
      <c r="Q84" s="165">
        <v>83344</v>
      </c>
      <c r="R84" s="170">
        <v>-4.1604378924127827</v>
      </c>
      <c r="S84" s="91">
        <v>111548</v>
      </c>
      <c r="T84" s="92">
        <v>33.840468420042228</v>
      </c>
      <c r="U84" s="91">
        <f>+'[1]✔3102月末公表分'!U84</f>
        <v>91060.48913240002</v>
      </c>
      <c r="V84" s="92">
        <f t="shared" si="6"/>
        <v>-18.366542535590046</v>
      </c>
      <c r="W84" s="91">
        <f>+'[1]✔3102月末公表分'!W84</f>
        <v>87690</v>
      </c>
      <c r="X84" s="92">
        <f>+'[1]✔3102月末公表分'!X84</f>
        <v>-3.701373849968459</v>
      </c>
      <c r="Y84" s="93"/>
      <c r="Z84" s="93"/>
    </row>
    <row r="85" spans="2:26" x14ac:dyDescent="0.15">
      <c r="B85" s="94" t="s">
        <v>100</v>
      </c>
      <c r="C85" s="95"/>
      <c r="D85" s="166">
        <v>221881.16794200012</v>
      </c>
      <c r="E85" s="91">
        <v>184200.12901040004</v>
      </c>
      <c r="F85" s="167">
        <v>-16.982531361764753</v>
      </c>
      <c r="G85" s="91">
        <v>223198.84149604998</v>
      </c>
      <c r="H85" s="168">
        <v>21.171924631740112</v>
      </c>
      <c r="I85" s="91">
        <v>186740.94260005001</v>
      </c>
      <c r="J85" s="169">
        <v>-16.334268875067249</v>
      </c>
      <c r="K85" s="89">
        <v>195327.06949300002</v>
      </c>
      <c r="L85" s="100">
        <v>4.5978813073356051</v>
      </c>
      <c r="M85" s="89">
        <v>249928</v>
      </c>
      <c r="N85" s="100">
        <v>27.953591198969342</v>
      </c>
      <c r="O85" s="91">
        <v>207913</v>
      </c>
      <c r="P85" s="170">
        <v>-16.810841522358444</v>
      </c>
      <c r="Q85" s="165">
        <v>231168</v>
      </c>
      <c r="R85" s="170">
        <v>11.184966788993478</v>
      </c>
      <c r="S85" s="91">
        <v>252720</v>
      </c>
      <c r="T85" s="92">
        <v>9.3230897009966682</v>
      </c>
      <c r="U85" s="91">
        <f>+'[1]✔3102月末公表分'!U85</f>
        <v>343730.85431599768</v>
      </c>
      <c r="V85" s="92">
        <f t="shared" si="6"/>
        <v>36.012525449508416</v>
      </c>
      <c r="W85" s="91">
        <f>+'[1]✔3102月末公表分'!W85</f>
        <v>273334</v>
      </c>
      <c r="X85" s="92">
        <f>+'[1]✔3102月末公表分'!X85</f>
        <v>-20.480225569532561</v>
      </c>
      <c r="Y85" s="93"/>
      <c r="Z85" s="93"/>
    </row>
    <row r="86" spans="2:26" x14ac:dyDescent="0.15">
      <c r="B86" s="94" t="s">
        <v>101</v>
      </c>
      <c r="C86" s="95"/>
      <c r="D86" s="166">
        <v>398800.02155499975</v>
      </c>
      <c r="E86" s="91">
        <v>347440.06374999951</v>
      </c>
      <c r="F86" s="167">
        <v>-12.878624631146629</v>
      </c>
      <c r="G86" s="91">
        <v>316515.96923499997</v>
      </c>
      <c r="H86" s="168">
        <v>-8.9005551579828701</v>
      </c>
      <c r="I86" s="91">
        <v>322078.1246745002</v>
      </c>
      <c r="J86" s="169">
        <v>1.7573064174119413</v>
      </c>
      <c r="K86" s="89">
        <v>356467.81787499983</v>
      </c>
      <c r="L86" s="100">
        <v>10.677438349858349</v>
      </c>
      <c r="M86" s="89">
        <v>379021</v>
      </c>
      <c r="N86" s="100">
        <v>6.3268494360713134</v>
      </c>
      <c r="O86" s="91">
        <v>399071</v>
      </c>
      <c r="P86" s="170">
        <v>5.2899443566451376</v>
      </c>
      <c r="Q86" s="165">
        <v>438111</v>
      </c>
      <c r="R86" s="170">
        <v>9.7827203680548092</v>
      </c>
      <c r="S86" s="91">
        <v>361504</v>
      </c>
      <c r="T86" s="92">
        <v>-17.485751327859834</v>
      </c>
      <c r="U86" s="91">
        <f>+'[1]✔3102月末公表分'!U86</f>
        <v>452177.08830711694</v>
      </c>
      <c r="V86" s="92">
        <f t="shared" si="6"/>
        <v>25.082181194984553</v>
      </c>
      <c r="W86" s="91">
        <f>+'[1]✔3102月末公表分'!W86</f>
        <v>430900</v>
      </c>
      <c r="X86" s="92">
        <f>+'[1]✔3102月末公表分'!X86</f>
        <v>-4.7054768711911388</v>
      </c>
      <c r="Y86" s="93"/>
      <c r="Z86" s="93"/>
    </row>
    <row r="87" spans="2:26" x14ac:dyDescent="0.15">
      <c r="B87" s="94" t="s">
        <v>102</v>
      </c>
      <c r="C87" s="95"/>
      <c r="D87" s="166">
        <v>101797.67403700003</v>
      </c>
      <c r="E87" s="91">
        <v>72492.425079349996</v>
      </c>
      <c r="F87" s="167">
        <v>-28.787739243431599</v>
      </c>
      <c r="G87" s="91">
        <v>103802.66258100001</v>
      </c>
      <c r="H87" s="168">
        <v>43.191047157517382</v>
      </c>
      <c r="I87" s="91">
        <v>80907.649993200001</v>
      </c>
      <c r="J87" s="169">
        <v>-22.056286436712945</v>
      </c>
      <c r="K87" s="89">
        <v>107323.95753000001</v>
      </c>
      <c r="L87" s="100">
        <v>32.649950331050533</v>
      </c>
      <c r="M87" s="89">
        <v>118207</v>
      </c>
      <c r="N87" s="100">
        <v>10.140366345471264</v>
      </c>
      <c r="O87" s="91">
        <v>119976</v>
      </c>
      <c r="P87" s="170">
        <v>1.4965272784183581</v>
      </c>
      <c r="Q87" s="165">
        <v>178596</v>
      </c>
      <c r="R87" s="170">
        <v>48.859771954390887</v>
      </c>
      <c r="S87" s="91">
        <v>128066</v>
      </c>
      <c r="T87" s="92">
        <v>-28.292906896011104</v>
      </c>
      <c r="U87" s="91">
        <f>+'[1]✔3102月末公表分'!U87</f>
        <v>145947.33381400007</v>
      </c>
      <c r="V87" s="92">
        <f t="shared" si="6"/>
        <v>13.9625925803883</v>
      </c>
      <c r="W87" s="91">
        <f>+'[1]✔3102月末公表分'!W87</f>
        <v>194576</v>
      </c>
      <c r="X87" s="92">
        <f>+'[1]✔3102月末公表分'!X87</f>
        <v>33.319324796966733</v>
      </c>
      <c r="Y87" s="93"/>
      <c r="Z87" s="93"/>
    </row>
    <row r="88" spans="2:26" x14ac:dyDescent="0.15">
      <c r="B88" s="94" t="s">
        <v>103</v>
      </c>
      <c r="C88" s="95"/>
      <c r="D88" s="166">
        <v>65276.025896999978</v>
      </c>
      <c r="E88" s="91">
        <v>48442.493092000004</v>
      </c>
      <c r="F88" s="167">
        <v>-25.788231703262475</v>
      </c>
      <c r="G88" s="91">
        <v>50248.268401000001</v>
      </c>
      <c r="H88" s="168">
        <v>3.7276679909321375</v>
      </c>
      <c r="I88" s="91">
        <v>77566.337591999996</v>
      </c>
      <c r="J88" s="169">
        <v>54.366190239614973</v>
      </c>
      <c r="K88" s="89">
        <v>38040.992983000004</v>
      </c>
      <c r="L88" s="100">
        <v>-50.956827195972366</v>
      </c>
      <c r="M88" s="89">
        <v>39315</v>
      </c>
      <c r="N88" s="100">
        <v>3.349037228258811</v>
      </c>
      <c r="O88" s="91">
        <v>59330</v>
      </c>
      <c r="P88" s="170">
        <v>50.909322141676206</v>
      </c>
      <c r="Q88" s="165">
        <v>48691</v>
      </c>
      <c r="R88" s="170">
        <v>-17.931906286870046</v>
      </c>
      <c r="S88" s="91">
        <v>54092</v>
      </c>
      <c r="T88" s="92">
        <v>11.092399005976471</v>
      </c>
      <c r="U88" s="91">
        <f>+'[1]✔3102月末公表分'!U88</f>
        <v>69683.548227000021</v>
      </c>
      <c r="V88" s="92">
        <f t="shared" si="6"/>
        <v>28.824129680914034</v>
      </c>
      <c r="W88" s="91">
        <f>+'[1]✔3102月末公表分'!W88</f>
        <v>67642</v>
      </c>
      <c r="X88" s="92">
        <f>+'[1]✔3102月末公表分'!X88</f>
        <v>-2.9297420681701047</v>
      </c>
      <c r="Y88" s="93"/>
      <c r="Z88" s="93"/>
    </row>
    <row r="89" spans="2:26" ht="14.25" thickBot="1" x14ac:dyDescent="0.2">
      <c r="B89" s="94" t="s">
        <v>104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89">
        <v>150862.95837900002</v>
      </c>
      <c r="L89" s="100">
        <v>-11.46026386216178</v>
      </c>
      <c r="M89" s="89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f>+'[1]✔3102月末公表分'!U89</f>
        <v>224390.10974119988</v>
      </c>
      <c r="V89" s="105">
        <f t="shared" si="6"/>
        <v>-23.793217249438825</v>
      </c>
      <c r="W89" s="106">
        <f>+'[1]✔3102月末公表分'!W89</f>
        <v>231652</v>
      </c>
      <c r="X89" s="105">
        <f>+'[1]✔3102月末公表分'!X89</f>
        <v>3.2362791154991744</v>
      </c>
      <c r="Y89" s="93"/>
      <c r="Z89" s="93"/>
    </row>
    <row r="90" spans="2:26" ht="15" thickTop="1" thickBot="1" x14ac:dyDescent="0.2">
      <c r="B90" s="107" t="s">
        <v>105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0.34500126513756779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f>+'[1]✔3102月末公表分'!U90</f>
        <v>3342014.3878051131</v>
      </c>
      <c r="V90" s="117">
        <f t="shared" si="6"/>
        <v>4.1571809180974473</v>
      </c>
      <c r="W90" s="116">
        <f>+'[1]✔3102月末公表分'!W90</f>
        <v>3027376</v>
      </c>
      <c r="X90" s="117">
        <f>+'[1]✔3102月末公表分'!X90</f>
        <v>-9.4146329517077127</v>
      </c>
      <c r="Y90" s="93"/>
      <c r="Z90" s="93"/>
    </row>
    <row r="91" spans="2:26" ht="14.25" thickBot="1" x14ac:dyDescent="0.2">
      <c r="B91" s="56"/>
      <c r="C91" s="56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5"/>
      <c r="Z91" s="125"/>
    </row>
    <row r="92" spans="2:26" x14ac:dyDescent="0.15">
      <c r="B92" s="126" t="s">
        <v>106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89">
        <v>364832.5149789995</v>
      </c>
      <c r="L92" s="100">
        <v>-24.395818552435077</v>
      </c>
      <c r="M92" s="84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f>+'[1]✔3102月末公表分'!U92</f>
        <v>470318.19416900002</v>
      </c>
      <c r="V92" s="131">
        <f t="shared" ref="V92:V93" si="7">(U92/S92-1)*100</f>
        <v>2.3723864639903836</v>
      </c>
      <c r="W92" s="130">
        <f>+'[1]✔3102月末公表分'!W92</f>
        <v>461578</v>
      </c>
      <c r="X92" s="131">
        <f>+'[1]✔3102月末公表分'!X92</f>
        <v>-1.8583576560211479</v>
      </c>
      <c r="Y92" s="93"/>
      <c r="Z92" s="93"/>
    </row>
    <row r="93" spans="2:26" ht="14.25" thickBot="1" x14ac:dyDescent="0.2">
      <c r="B93" s="132" t="s">
        <v>107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f>+'[1]✔3102月末公表分'!U93</f>
        <v>266582.08905636001</v>
      </c>
      <c r="V93" s="141">
        <f t="shared" si="7"/>
        <v>4.5161740653720805</v>
      </c>
      <c r="W93" s="140">
        <f>+'[1]✔3102月末公表分'!W93</f>
        <v>192036</v>
      </c>
      <c r="X93" s="141">
        <f>+'[1]✔3102月末公表分'!X93</f>
        <v>-27.963652517030013</v>
      </c>
      <c r="Y93" s="93"/>
      <c r="Z93" s="93"/>
    </row>
    <row r="94" spans="2:26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10" t="s">
        <v>110</v>
      </c>
      <c r="C95" s="210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26" ht="14.25" thickBot="1" x14ac:dyDescent="0.2">
      <c r="B96" s="56"/>
      <c r="C96" s="56"/>
      <c r="D96" s="159">
        <v>2008</v>
      </c>
      <c r="E96" s="211">
        <v>2009</v>
      </c>
      <c r="F96" s="212"/>
      <c r="G96" s="211">
        <v>2010</v>
      </c>
      <c r="H96" s="212"/>
      <c r="I96" s="211">
        <v>2011</v>
      </c>
      <c r="J96" s="213"/>
      <c r="K96" s="214">
        <v>2012</v>
      </c>
      <c r="L96" s="215"/>
      <c r="M96" s="214">
        <v>2013</v>
      </c>
      <c r="N96" s="215"/>
      <c r="O96" s="211">
        <v>2014</v>
      </c>
      <c r="P96" s="206"/>
      <c r="Q96" s="211">
        <v>2015</v>
      </c>
      <c r="R96" s="206"/>
      <c r="S96" s="205">
        <v>2016</v>
      </c>
      <c r="T96" s="206"/>
      <c r="U96" s="207">
        <v>2017</v>
      </c>
      <c r="V96" s="208"/>
      <c r="W96" s="207">
        <v>2018</v>
      </c>
      <c r="X96" s="208"/>
      <c r="Y96" s="80"/>
      <c r="Z96" s="80"/>
    </row>
    <row r="97" spans="2:26" x14ac:dyDescent="0.15">
      <c r="B97" s="81" t="s">
        <v>96</v>
      </c>
      <c r="C97" s="82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4">
        <v>98312.731281</v>
      </c>
      <c r="L97" s="88">
        <v>3.6289597568457399</v>
      </c>
      <c r="M97" s="84">
        <v>99243</v>
      </c>
      <c r="N97" s="88">
        <v>0.94623423322568456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1">
        <v>150690</v>
      </c>
      <c r="T97" s="92">
        <v>34.956742911390151</v>
      </c>
      <c r="U97" s="91">
        <f>+'[1]✔3102月末公表分'!U97</f>
        <v>83832.56908891999</v>
      </c>
      <c r="V97" s="92">
        <f t="shared" ref="V97:V106" si="8">(U97/S97-1)*100</f>
        <v>-44.367529969526856</v>
      </c>
      <c r="W97" s="91">
        <f>'[1]3105月末公表分'!W97</f>
        <v>245938</v>
      </c>
      <c r="X97" s="92">
        <f>'[1]3105月末公表分'!X97</f>
        <v>193.36808196720909</v>
      </c>
      <c r="Y97" s="93"/>
      <c r="Z97" s="93"/>
    </row>
    <row r="98" spans="2:26" x14ac:dyDescent="0.15">
      <c r="B98" s="94" t="s">
        <v>97</v>
      </c>
      <c r="C98" s="95"/>
      <c r="D98" s="166">
        <v>147037.83482299998</v>
      </c>
      <c r="E98" s="91">
        <v>137341.64728164999</v>
      </c>
      <c r="F98" s="167">
        <v>-6.5943486946893559</v>
      </c>
      <c r="G98" s="91">
        <v>126641.38852399999</v>
      </c>
      <c r="H98" s="168">
        <v>-7.7909788978333001</v>
      </c>
      <c r="I98" s="91">
        <v>316110.79758519115</v>
      </c>
      <c r="J98" s="169">
        <v>149.61096942275276</v>
      </c>
      <c r="K98" s="89">
        <v>408661.36415899999</v>
      </c>
      <c r="L98" s="100">
        <v>29.277888411536047</v>
      </c>
      <c r="M98" s="89">
        <v>495441</v>
      </c>
      <c r="N98" s="100">
        <v>21.235096696646917</v>
      </c>
      <c r="O98" s="91">
        <v>389949</v>
      </c>
      <c r="P98" s="170">
        <v>-21.292545429223665</v>
      </c>
      <c r="Q98" s="165">
        <v>351226</v>
      </c>
      <c r="R98" s="170">
        <v>-9.9302729331271493</v>
      </c>
      <c r="S98" s="91">
        <v>398302</v>
      </c>
      <c r="T98" s="92">
        <v>13.40333574393695</v>
      </c>
      <c r="U98" s="91">
        <f>+'[1]✔3102月末公表分'!U98</f>
        <v>428573.62919328001</v>
      </c>
      <c r="V98" s="92">
        <f t="shared" si="8"/>
        <v>7.6001700200551303</v>
      </c>
      <c r="W98" s="91">
        <f>'[1]3105月末公表分'!W98</f>
        <v>428867</v>
      </c>
      <c r="X98" s="92">
        <f>'[1]3105月末公表分'!X98</f>
        <v>6.8452836744103962E-2</v>
      </c>
      <c r="Y98" s="93"/>
      <c r="Z98" s="93"/>
    </row>
    <row r="99" spans="2:26" x14ac:dyDescent="0.15">
      <c r="B99" s="94" t="s">
        <v>98</v>
      </c>
      <c r="C99" s="95"/>
      <c r="D99" s="166">
        <v>1447233.8929808997</v>
      </c>
      <c r="E99" s="91">
        <v>1590580.6768415999</v>
      </c>
      <c r="F99" s="167">
        <v>9.9048802378063137</v>
      </c>
      <c r="G99" s="91">
        <v>1641889.6840395499</v>
      </c>
      <c r="H99" s="168">
        <v>3.2258035033993826</v>
      </c>
      <c r="I99" s="91">
        <v>1577865.4254916655</v>
      </c>
      <c r="J99" s="169">
        <v>-3.8994251057333673</v>
      </c>
      <c r="K99" s="89">
        <v>1499346.3462266</v>
      </c>
      <c r="L99" s="100">
        <v>-4.9762849224355588</v>
      </c>
      <c r="M99" s="89">
        <v>1415189</v>
      </c>
      <c r="N99" s="100">
        <v>-5.6129356928369845</v>
      </c>
      <c r="O99" s="91">
        <v>1884778</v>
      </c>
      <c r="P99" s="170">
        <v>33.182069674085945</v>
      </c>
      <c r="Q99" s="165">
        <v>1819739</v>
      </c>
      <c r="R99" s="170">
        <v>-3.450751229057214</v>
      </c>
      <c r="S99" s="91">
        <v>1855894</v>
      </c>
      <c r="T99" s="92">
        <v>1.9868233851118244</v>
      </c>
      <c r="U99" s="91">
        <f>+'[1]✔3102月末公表分'!U99</f>
        <v>1738662.9774018801</v>
      </c>
      <c r="V99" s="92">
        <f t="shared" si="8"/>
        <v>-6.3166874076924557</v>
      </c>
      <c r="W99" s="91">
        <f>'[1]3105月末公表分'!W99</f>
        <v>3038948</v>
      </c>
      <c r="X99" s="92">
        <f>'[1]3105月末公表分'!X99</f>
        <v>74.786490510148369</v>
      </c>
      <c r="Y99" s="93"/>
      <c r="Z99" s="93"/>
    </row>
    <row r="100" spans="2:26" x14ac:dyDescent="0.15">
      <c r="B100" s="94" t="s">
        <v>99</v>
      </c>
      <c r="C100" s="95"/>
      <c r="D100" s="166">
        <v>110958.42792799999</v>
      </c>
      <c r="E100" s="91">
        <v>106915.58119900001</v>
      </c>
      <c r="F100" s="167">
        <v>-3.6435688613246642</v>
      </c>
      <c r="G100" s="91">
        <v>87775.741068949996</v>
      </c>
      <c r="H100" s="168">
        <v>-17.901824893441287</v>
      </c>
      <c r="I100" s="91">
        <v>105418.83233391627</v>
      </c>
      <c r="J100" s="169">
        <v>20.100190610874137</v>
      </c>
      <c r="K100" s="89">
        <v>98933.554613999993</v>
      </c>
      <c r="L100" s="100">
        <v>-6.1519157216369358</v>
      </c>
      <c r="M100" s="89">
        <v>104164</v>
      </c>
      <c r="N100" s="100">
        <v>5.2868265033103823</v>
      </c>
      <c r="O100" s="91">
        <v>154344</v>
      </c>
      <c r="P100" s="170">
        <v>48.174033255251338</v>
      </c>
      <c r="Q100" s="165">
        <v>161027</v>
      </c>
      <c r="R100" s="170">
        <v>4.3299383195977814</v>
      </c>
      <c r="S100" s="91">
        <v>180189</v>
      </c>
      <c r="T100" s="92">
        <v>11.899867724046276</v>
      </c>
      <c r="U100" s="91">
        <f>+'[1]✔3102月末公表分'!U100</f>
        <v>207648.61333359999</v>
      </c>
      <c r="V100" s="92">
        <f t="shared" si="8"/>
        <v>15.23933943448268</v>
      </c>
      <c r="W100" s="91">
        <f>'[1]3105月末公表分'!W100</f>
        <v>148385</v>
      </c>
      <c r="X100" s="92">
        <f>'[1]3105月末公表分'!X100</f>
        <v>-28.540336668846145</v>
      </c>
      <c r="Y100" s="93"/>
      <c r="Z100" s="93"/>
    </row>
    <row r="101" spans="2:26" x14ac:dyDescent="0.15">
      <c r="B101" s="94" t="s">
        <v>100</v>
      </c>
      <c r="C101" s="95"/>
      <c r="D101" s="166">
        <v>267436.32068899996</v>
      </c>
      <c r="E101" s="91">
        <v>254632.54022800003</v>
      </c>
      <c r="F101" s="167">
        <v>-4.787599690278932</v>
      </c>
      <c r="G101" s="91">
        <v>277024.14939499996</v>
      </c>
      <c r="H101" s="168">
        <v>8.7936950819209159</v>
      </c>
      <c r="I101" s="91">
        <v>255652.14946063413</v>
      </c>
      <c r="J101" s="169">
        <v>-7.7148508464120136</v>
      </c>
      <c r="K101" s="89">
        <v>322853.14548499999</v>
      </c>
      <c r="L101" s="100">
        <v>26.286106401273823</v>
      </c>
      <c r="M101" s="89">
        <v>237701</v>
      </c>
      <c r="N101" s="100">
        <v>-26.374884889872085</v>
      </c>
      <c r="O101" s="91">
        <v>386438</v>
      </c>
      <c r="P101" s="170">
        <v>62.57314861948413</v>
      </c>
      <c r="Q101" s="165">
        <v>340755</v>
      </c>
      <c r="R101" s="170">
        <v>-11.82155999151222</v>
      </c>
      <c r="S101" s="91">
        <v>310799</v>
      </c>
      <c r="T101" s="92">
        <v>-8.7910668955701325</v>
      </c>
      <c r="U101" s="91">
        <f>+'[1]✔3102月末公表分'!U101</f>
        <v>361079.52790799999</v>
      </c>
      <c r="V101" s="92">
        <f t="shared" si="8"/>
        <v>16.177828084388945</v>
      </c>
      <c r="W101" s="91">
        <f>'[1]3105月末公表分'!W101</f>
        <v>478239</v>
      </c>
      <c r="X101" s="92">
        <f>'[1]3105月末公表分'!X101</f>
        <v>32.446999355181184</v>
      </c>
      <c r="Y101" s="93"/>
      <c r="Z101" s="93"/>
    </row>
    <row r="102" spans="2:26" x14ac:dyDescent="0.15">
      <c r="B102" s="94" t="s">
        <v>101</v>
      </c>
      <c r="C102" s="95"/>
      <c r="D102" s="166">
        <v>496716.98117200029</v>
      </c>
      <c r="E102" s="91">
        <v>747980.94460499997</v>
      </c>
      <c r="F102" s="167">
        <v>50.584935276451404</v>
      </c>
      <c r="G102" s="91">
        <v>511562.36411879992</v>
      </c>
      <c r="H102" s="168">
        <v>-31.607567303876969</v>
      </c>
      <c r="I102" s="91">
        <v>538017.89564082678</v>
      </c>
      <c r="J102" s="169">
        <v>5.1715163932355201</v>
      </c>
      <c r="K102" s="89">
        <v>463866.48420700006</v>
      </c>
      <c r="L102" s="100">
        <v>-13.782331783872326</v>
      </c>
      <c r="M102" s="89">
        <v>417570</v>
      </c>
      <c r="N102" s="100">
        <v>-9.9805624642500099</v>
      </c>
      <c r="O102" s="91">
        <v>554553</v>
      </c>
      <c r="P102" s="170">
        <v>32.804799195344494</v>
      </c>
      <c r="Q102" s="165">
        <v>642639</v>
      </c>
      <c r="R102" s="170">
        <v>15.884144527213806</v>
      </c>
      <c r="S102" s="91">
        <v>611860</v>
      </c>
      <c r="T102" s="92">
        <v>-4.7894696711528573</v>
      </c>
      <c r="U102" s="91">
        <f>+'[1]✔3102月末公表分'!U102</f>
        <v>671964.56344399997</v>
      </c>
      <c r="V102" s="92">
        <f t="shared" si="8"/>
        <v>9.8232542483574612</v>
      </c>
      <c r="W102" s="91">
        <f>'[1]3105月末公表分'!W102</f>
        <v>742074</v>
      </c>
      <c r="X102" s="92">
        <f>'[1]3105月末公表分'!X102</f>
        <v>10.433502058005883</v>
      </c>
      <c r="Y102" s="93"/>
      <c r="Z102" s="93"/>
    </row>
    <row r="103" spans="2:26" x14ac:dyDescent="0.15">
      <c r="B103" s="94" t="s">
        <v>102</v>
      </c>
      <c r="C103" s="95"/>
      <c r="D103" s="166">
        <v>125699.43210400001</v>
      </c>
      <c r="E103" s="91">
        <v>110484.701256</v>
      </c>
      <c r="F103" s="167">
        <v>-12.104056950242848</v>
      </c>
      <c r="G103" s="91">
        <v>146513.17196400001</v>
      </c>
      <c r="H103" s="168">
        <v>32.609465653095057</v>
      </c>
      <c r="I103" s="91">
        <v>147777.23009031441</v>
      </c>
      <c r="J103" s="169">
        <v>0.86276073978179824</v>
      </c>
      <c r="K103" s="89">
        <v>138314.99673099996</v>
      </c>
      <c r="L103" s="100">
        <v>-6.4030387858343136</v>
      </c>
      <c r="M103" s="89">
        <v>165136</v>
      </c>
      <c r="N103" s="100">
        <v>19.391247444528737</v>
      </c>
      <c r="O103" s="91">
        <v>146737</v>
      </c>
      <c r="P103" s="170">
        <v>-11.141725607983721</v>
      </c>
      <c r="Q103" s="165">
        <v>135755</v>
      </c>
      <c r="R103" s="170">
        <v>-7.4841382882299579</v>
      </c>
      <c r="S103" s="91">
        <v>153345</v>
      </c>
      <c r="T103" s="92">
        <v>12.957165481934375</v>
      </c>
      <c r="U103" s="91">
        <f>+'[1]✔3102月末公表分'!U103</f>
        <v>137403.464309</v>
      </c>
      <c r="V103" s="92">
        <f t="shared" si="8"/>
        <v>-10.395862721966809</v>
      </c>
      <c r="W103" s="91">
        <f>'[1]3105月末公表分'!W103</f>
        <v>209118</v>
      </c>
      <c r="X103" s="92">
        <f>'[1]3105月末公表分'!X103</f>
        <v>52.192669269040159</v>
      </c>
      <c r="Y103" s="93"/>
      <c r="Z103" s="93"/>
    </row>
    <row r="104" spans="2:26" x14ac:dyDescent="0.15">
      <c r="B104" s="94" t="s">
        <v>103</v>
      </c>
      <c r="C104" s="95"/>
      <c r="D104" s="166">
        <v>49846.676443999997</v>
      </c>
      <c r="E104" s="91">
        <v>62103.559461999997</v>
      </c>
      <c r="F104" s="167">
        <v>24.589168009566166</v>
      </c>
      <c r="G104" s="91">
        <v>51260.099941050008</v>
      </c>
      <c r="H104" s="168">
        <v>-17.460286680644931</v>
      </c>
      <c r="I104" s="91">
        <v>85166.97897335951</v>
      </c>
      <c r="J104" s="169">
        <v>66.146728296087986</v>
      </c>
      <c r="K104" s="89">
        <v>69821.971416999993</v>
      </c>
      <c r="L104" s="100">
        <v>-18.017555326412925</v>
      </c>
      <c r="M104" s="89">
        <v>57751</v>
      </c>
      <c r="N104" s="100">
        <v>-17.28821339762543</v>
      </c>
      <c r="O104" s="91">
        <v>70552</v>
      </c>
      <c r="P104" s="170">
        <v>22.165849941992356</v>
      </c>
      <c r="Q104" s="165">
        <v>114197</v>
      </c>
      <c r="R104" s="170">
        <v>61.862172581925392</v>
      </c>
      <c r="S104" s="91">
        <v>95481</v>
      </c>
      <c r="T104" s="92">
        <v>-16.389222133681269</v>
      </c>
      <c r="U104" s="91">
        <f>+'[1]✔3102月末公表分'!U104</f>
        <v>75664.729978000003</v>
      </c>
      <c r="V104" s="92">
        <f t="shared" si="8"/>
        <v>-20.754150063363387</v>
      </c>
      <c r="W104" s="91">
        <f>'[1]3105月末公表分'!W104</f>
        <v>61849</v>
      </c>
      <c r="X104" s="92">
        <f>'[1]3105月末公表分'!X104</f>
        <v>-18.259141322538277</v>
      </c>
      <c r="Y104" s="93"/>
      <c r="Z104" s="93"/>
    </row>
    <row r="105" spans="2:26" ht="14.25" thickBot="1" x14ac:dyDescent="0.2">
      <c r="B105" s="94" t="s">
        <v>104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89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f>+'[1]✔3102月末公表分'!U105</f>
        <v>402702.01644987997</v>
      </c>
      <c r="V105" s="105">
        <f t="shared" si="8"/>
        <v>23.235635775759377</v>
      </c>
      <c r="W105" s="106">
        <f>'[1]3105月末公表分'!W105</f>
        <v>358509</v>
      </c>
      <c r="X105" s="105">
        <f>'[1]3105月末公表分'!X105</f>
        <v>-10.974123457209007</v>
      </c>
      <c r="Y105" s="93"/>
      <c r="Z105" s="93"/>
    </row>
    <row r="106" spans="2:26" ht="15" thickTop="1" thickBot="1" x14ac:dyDescent="0.2">
      <c r="B106" s="107" t="s">
        <v>105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0.90903698238056219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1">
        <v>4083334</v>
      </c>
      <c r="T106" s="117">
        <v>2.8434919599489739</v>
      </c>
      <c r="U106" s="116">
        <f>+'[1]✔3102月末公表分'!U106</f>
        <v>4107532.0911065596</v>
      </c>
      <c r="V106" s="117">
        <f t="shared" si="8"/>
        <v>0.59260621606167518</v>
      </c>
      <c r="W106" s="200">
        <f>'[1]3105月末公表分'!W106</f>
        <v>5711927</v>
      </c>
      <c r="X106" s="183">
        <f>'[1]3105月末公表分'!X106</f>
        <v>39.059826516442861</v>
      </c>
      <c r="Y106" s="93"/>
      <c r="Z106" s="93"/>
    </row>
    <row r="107" spans="2:26" ht="14.25" thickBot="1" x14ac:dyDescent="0.2">
      <c r="B107" s="56"/>
      <c r="C107" s="56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5"/>
      <c r="Z107" s="125"/>
    </row>
    <row r="108" spans="2:26" x14ac:dyDescent="0.15">
      <c r="B108" s="126" t="s">
        <v>106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89">
        <v>628710.45961700007</v>
      </c>
      <c r="L108" s="100">
        <v>14.588606631117029</v>
      </c>
      <c r="M108" s="84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f>+'[1]✔3102月末公表分'!U108</f>
        <v>744127.39908868005</v>
      </c>
      <c r="V108" s="131">
        <f t="shared" ref="V108:V109" si="9">(U108/S108-1)*100</f>
        <v>18.417895719174847</v>
      </c>
      <c r="W108" s="130">
        <f>'[1]3105月末公表分'!W108</f>
        <v>174985</v>
      </c>
      <c r="X108" s="131">
        <f>'[1]3105月末公表分'!X108</f>
        <v>-76.484537430781202</v>
      </c>
      <c r="Y108" s="93"/>
      <c r="Z108" s="93"/>
    </row>
    <row r="109" spans="2:26" ht="14.25" thickBot="1" x14ac:dyDescent="0.2">
      <c r="B109" s="132" t="s">
        <v>107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f>+'[1]✔3102月末公表分'!U109</f>
        <v>384058.22118903999</v>
      </c>
      <c r="V109" s="141">
        <f t="shared" si="9"/>
        <v>6.6203478486331679</v>
      </c>
      <c r="W109" s="140">
        <f>'[1]3105月末公表分'!W109</f>
        <v>96392</v>
      </c>
      <c r="X109" s="141">
        <f>'[1]3105月末公表分'!X109</f>
        <v>-74.901722009342379</v>
      </c>
      <c r="Y109" s="93"/>
      <c r="Z109" s="93"/>
    </row>
    <row r="110" spans="2:26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0"/>
    </row>
    <row r="111" spans="2:26" x14ac:dyDescent="0.15">
      <c r="B111" s="209" t="s">
        <v>111</v>
      </c>
      <c r="C111" s="209"/>
      <c r="D111" s="209"/>
      <c r="E111" s="209"/>
      <c r="F111" s="209"/>
      <c r="G111" s="209"/>
      <c r="H111" s="209"/>
      <c r="I111" s="209"/>
      <c r="J111" s="209"/>
      <c r="K111" s="142"/>
      <c r="L111" s="142"/>
      <c r="M111" s="142"/>
      <c r="N111" s="142"/>
    </row>
    <row r="112" spans="2:26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92">
    <mergeCell ref="R4:T4"/>
    <mergeCell ref="N6:O6"/>
    <mergeCell ref="N7:O7"/>
    <mergeCell ref="N8:O8"/>
    <mergeCell ref="A1:E1"/>
    <mergeCell ref="F1:I1"/>
    <mergeCell ref="A3:I3"/>
    <mergeCell ref="D4:E4"/>
    <mergeCell ref="J4:L4"/>
    <mergeCell ref="H5:I5"/>
    <mergeCell ref="J5:K5"/>
    <mergeCell ref="N5:O5"/>
    <mergeCell ref="P5:Q5"/>
    <mergeCell ref="R5:S5"/>
    <mergeCell ref="N14:O14"/>
    <mergeCell ref="N15:O15"/>
    <mergeCell ref="N16:O16"/>
    <mergeCell ref="N17:O17"/>
    <mergeCell ref="N9:O9"/>
    <mergeCell ref="N10:O10"/>
    <mergeCell ref="N11:O11"/>
    <mergeCell ref="N12:O12"/>
    <mergeCell ref="N13:O13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B41:K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P39:Q39"/>
    <mergeCell ref="R39:S39"/>
    <mergeCell ref="B42:K42"/>
    <mergeCell ref="B43:K43"/>
    <mergeCell ref="A45:I45"/>
    <mergeCell ref="J46:O46"/>
    <mergeCell ref="B47:C47"/>
    <mergeCell ref="U48:V48"/>
    <mergeCell ref="W48:X48"/>
    <mergeCell ref="B63:C63"/>
    <mergeCell ref="I64:J64"/>
    <mergeCell ref="K64:L64"/>
    <mergeCell ref="M64:N64"/>
    <mergeCell ref="O64:P64"/>
    <mergeCell ref="Q64:R64"/>
    <mergeCell ref="S64:T64"/>
    <mergeCell ref="U64:V64"/>
    <mergeCell ref="I48:J48"/>
    <mergeCell ref="K48:L48"/>
    <mergeCell ref="M48:N48"/>
    <mergeCell ref="O48:P48"/>
    <mergeCell ref="Q48:R48"/>
    <mergeCell ref="S48:T48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R010731公表分</vt:lpstr>
      <vt:lpstr>'R010731公表分'!Print_Area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2019-07-26T08:26:16Z</dcterms:created>
  <dcterms:modified xsi:type="dcterms:W3CDTF">2019-07-29T02:20:58Z</dcterms:modified>
</cp:coreProperties>
</file>